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5985" tabRatio="280" activeTab="0"/>
  </bookViews>
  <sheets>
    <sheet name="Data Input" sheetId="1" r:id="rId1"/>
    <sheet name="Analysis" sheetId="2" state="hidden" r:id="rId2"/>
    <sheet name="Results" sheetId="3" r:id="rId3"/>
    <sheet name="Action Plan" sheetId="4" r:id="rId4"/>
  </sheets>
  <definedNames/>
  <calcPr fullCalcOnLoad="1"/>
</workbook>
</file>

<file path=xl/sharedStrings.xml><?xml version="1.0" encoding="utf-8"?>
<sst xmlns="http://schemas.openxmlformats.org/spreadsheetml/2006/main" count="637" uniqueCount="202">
  <si>
    <t>Chapter</t>
  </si>
  <si>
    <t>Qu. No</t>
  </si>
  <si>
    <t>TOTAL</t>
  </si>
  <si>
    <t>Weight Factor</t>
  </si>
  <si>
    <t>F2</t>
  </si>
  <si>
    <t>F3</t>
  </si>
  <si>
    <t>F1</t>
  </si>
  <si>
    <t>Points</t>
  </si>
  <si>
    <t>TOTAL SCORE</t>
  </si>
  <si>
    <t>LOGISTICS EVALUATION</t>
  </si>
  <si>
    <t>RESULTS INPUT SHEET</t>
  </si>
  <si>
    <t>Score</t>
  </si>
  <si>
    <t>EXAMPLE</t>
  </si>
  <si>
    <t>*</t>
  </si>
  <si>
    <t>Q1 Sub-Total</t>
  </si>
  <si>
    <t>Q2 Sub-Total</t>
  </si>
  <si>
    <t>Q3 Sub-Total</t>
  </si>
  <si>
    <t>Q4 Sub-Total</t>
  </si>
  <si>
    <t>Q5 Sub-Total</t>
  </si>
  <si>
    <t>Q6 Sub-Total</t>
  </si>
  <si>
    <t>Section 1</t>
  </si>
  <si>
    <t>Section 2</t>
  </si>
  <si>
    <t>Section 3</t>
  </si>
  <si>
    <t>Section 4</t>
  </si>
  <si>
    <t>Section 5</t>
  </si>
  <si>
    <t>Section 6</t>
  </si>
  <si>
    <t>Max Score</t>
  </si>
  <si>
    <t>Your Score</t>
  </si>
  <si>
    <t>%age</t>
  </si>
  <si>
    <t>LOGISTICS EVALUATION RESULTS</t>
  </si>
  <si>
    <t>A rating</t>
  </si>
  <si>
    <t>B Rating</t>
  </si>
  <si>
    <t>C Rating</t>
  </si>
  <si>
    <t>A</t>
  </si>
  <si>
    <t>B</t>
  </si>
  <si>
    <t>C</t>
  </si>
  <si>
    <t xml:space="preserve">OVERALL LOGISTICS RATING            </t>
  </si>
  <si>
    <t>Logistics Assessment (1)</t>
  </si>
  <si>
    <t>Logistics Assessment (2)</t>
  </si>
  <si>
    <t>Relationship Development (1)</t>
  </si>
  <si>
    <t>Relationship Development (2)</t>
  </si>
  <si>
    <t>Relationship Development (3)</t>
  </si>
  <si>
    <t>Job Descriptions</t>
  </si>
  <si>
    <t>Work Routines (1)</t>
  </si>
  <si>
    <t>Work Routines (2)</t>
  </si>
  <si>
    <t>Work Routines (3)</t>
  </si>
  <si>
    <t>Human Resource Development (1)</t>
  </si>
  <si>
    <t>Human Resource Development (2)</t>
  </si>
  <si>
    <t>Human Resource Development (3)</t>
  </si>
  <si>
    <t>Strategy and Goals (1)</t>
  </si>
  <si>
    <t>Strategy and Goals (2)</t>
  </si>
  <si>
    <t>Measurement and Action Plans (1)</t>
  </si>
  <si>
    <t>Measurement and Action Plans (2)</t>
  </si>
  <si>
    <t>Control of Logistical Costs</t>
  </si>
  <si>
    <t>Logistics Process Analysis</t>
  </si>
  <si>
    <t>Electronic Data Interchange (1)</t>
  </si>
  <si>
    <t>Electronic Data Interchange (2)</t>
  </si>
  <si>
    <t>Electronic Data Interchange (3)</t>
  </si>
  <si>
    <t>Materials Requirement Planning (1)</t>
  </si>
  <si>
    <t>Materials Requirement Planning (2)</t>
  </si>
  <si>
    <t>Packaging (1)</t>
  </si>
  <si>
    <t>Packaging (2)</t>
  </si>
  <si>
    <t>Stock Management (1)</t>
  </si>
  <si>
    <t>Stock Management (2)</t>
  </si>
  <si>
    <t>Stock Management (3)</t>
  </si>
  <si>
    <t>Launch of new or changed products / run-out (1)</t>
  </si>
  <si>
    <t>Launch of new or changed products / run-out (2)</t>
  </si>
  <si>
    <t>Launch of new or changed products / run-out (3)</t>
  </si>
  <si>
    <t>Production Planning (1)</t>
  </si>
  <si>
    <t>Production Planning (2)</t>
  </si>
  <si>
    <t>Production Planning (3)</t>
  </si>
  <si>
    <t>Capacity Planning and Flexibility (1)</t>
  </si>
  <si>
    <t>Capacity Planning and Flexibility (2)</t>
  </si>
  <si>
    <t>Production Control and Production Flow (1)</t>
  </si>
  <si>
    <t>Production Control and Production Flow (2)</t>
  </si>
  <si>
    <t>Production Control and Production Flow (3)</t>
  </si>
  <si>
    <t>Prevention, Maintenance and Repairs</t>
  </si>
  <si>
    <t>Processing of Delivery Instructions (1)</t>
  </si>
  <si>
    <t>Processing of Delivery Instructions (2)</t>
  </si>
  <si>
    <t>Warehousing of Finished Goods (1)</t>
  </si>
  <si>
    <t>Warehousing of Finished Goods (2)</t>
  </si>
  <si>
    <t>Warehousing of Finished Goods (3)</t>
  </si>
  <si>
    <t>Packaging Management (1)</t>
  </si>
  <si>
    <t>Packaging Management (2)</t>
  </si>
  <si>
    <t>Despatch Handling (1)</t>
  </si>
  <si>
    <t>Despatch Handling (2)</t>
  </si>
  <si>
    <t>Despatch Handling (3)</t>
  </si>
  <si>
    <t>ACTION PLAN DEVELOPMENT</t>
  </si>
  <si>
    <t>Press [ctrl-m] to re-set the scoring matrix!!</t>
  </si>
  <si>
    <t>3.  A list of all areas requiring action plans, including their priority, will be displayed on page "Action Plan"</t>
  </si>
  <si>
    <t>Qu No</t>
  </si>
  <si>
    <t>Priority</t>
  </si>
  <si>
    <t>2.  Once all scores have been input, please go to the results sheet for your overall rating.</t>
  </si>
  <si>
    <t>RED Status</t>
  </si>
  <si>
    <t>AMBER Status</t>
  </si>
  <si>
    <t>GREEN Status</t>
  </si>
  <si>
    <t>0F3</t>
  </si>
  <si>
    <t>1F1</t>
  </si>
  <si>
    <t>0F2</t>
  </si>
  <si>
    <t>2F2</t>
  </si>
  <si>
    <t>1F3</t>
  </si>
  <si>
    <t>0F1</t>
  </si>
  <si>
    <t>1F2</t>
  </si>
  <si>
    <t>2F3</t>
  </si>
  <si>
    <t>2F1</t>
  </si>
  <si>
    <t>Sub-Total Sections 1,2 &amp; 3</t>
  </si>
  <si>
    <t>Result Level :</t>
  </si>
  <si>
    <t>A Level</t>
  </si>
  <si>
    <t>B Level</t>
  </si>
  <si>
    <t>C Level</t>
  </si>
  <si>
    <t>1.2.1</t>
  </si>
  <si>
    <t>1.3.1</t>
  </si>
  <si>
    <t>1.3.2</t>
  </si>
  <si>
    <t>1.4.1</t>
  </si>
  <si>
    <t>1.4.2</t>
  </si>
  <si>
    <t>1.4.3</t>
  </si>
  <si>
    <t>2.1.1</t>
  </si>
  <si>
    <t>2.2.2</t>
  </si>
  <si>
    <t>2.2.3</t>
  </si>
  <si>
    <t>2.3.1</t>
  </si>
  <si>
    <t>2.3.2</t>
  </si>
  <si>
    <t>2.3.3</t>
  </si>
  <si>
    <t>3.1.1</t>
  </si>
  <si>
    <t>3.2.1</t>
  </si>
  <si>
    <t>3.2.2</t>
  </si>
  <si>
    <t>3.3.1</t>
  </si>
  <si>
    <t>3.4.1</t>
  </si>
  <si>
    <t>4.1.1</t>
  </si>
  <si>
    <t>4.2.1</t>
  </si>
  <si>
    <t>4.2.2</t>
  </si>
  <si>
    <t>4.2.3</t>
  </si>
  <si>
    <t>4.3.1</t>
  </si>
  <si>
    <t>4.3.2</t>
  </si>
  <si>
    <t>4.4.1</t>
  </si>
  <si>
    <t>4.4.2</t>
  </si>
  <si>
    <t>4.5.1</t>
  </si>
  <si>
    <t>4.6.1</t>
  </si>
  <si>
    <t>4.6.2</t>
  </si>
  <si>
    <t>4.7.1</t>
  </si>
  <si>
    <t>4.7.2</t>
  </si>
  <si>
    <t>4.7.3</t>
  </si>
  <si>
    <t>4.8.1</t>
  </si>
  <si>
    <t>4.8.2</t>
  </si>
  <si>
    <t>4.8.3</t>
  </si>
  <si>
    <t>5.1.1</t>
  </si>
  <si>
    <t>5.2.1</t>
  </si>
  <si>
    <t>5.2.2</t>
  </si>
  <si>
    <t>5.2.3</t>
  </si>
  <si>
    <t>5.3.1</t>
  </si>
  <si>
    <t>5.3.2</t>
  </si>
  <si>
    <t>5.4.1</t>
  </si>
  <si>
    <t>5.4.2</t>
  </si>
  <si>
    <t>5.4.3</t>
  </si>
  <si>
    <t>5.5.1</t>
  </si>
  <si>
    <t>5.6.1</t>
  </si>
  <si>
    <t>5.6.2</t>
  </si>
  <si>
    <t>6.1.1</t>
  </si>
  <si>
    <t>6.2.1</t>
  </si>
  <si>
    <t>6.2.2</t>
  </si>
  <si>
    <t>6.3.1</t>
  </si>
  <si>
    <t>6.3.2</t>
  </si>
  <si>
    <t>6.3.3</t>
  </si>
  <si>
    <t>6.4.1</t>
  </si>
  <si>
    <t>6.4.2</t>
  </si>
  <si>
    <t>6.5.1</t>
  </si>
  <si>
    <t>6.5.2</t>
  </si>
  <si>
    <t>6.5.3</t>
  </si>
  <si>
    <t>6.6.1</t>
  </si>
  <si>
    <t>6.6.2</t>
  </si>
  <si>
    <t>6.7.1</t>
  </si>
  <si>
    <t>Press [ctrl-b] to update action plan priority list!!!</t>
  </si>
  <si>
    <t>Green</t>
  </si>
  <si>
    <t>1.  After re-setting the scoring matrix, record your scores in the boxes below by putting an asterisk in the relevant cell, as indicated in the examples.</t>
  </si>
  <si>
    <t>PLEASE ENSURE THAT ON OPENING THE DOCUMENT YOU SELECTED TO "ENABLE MACROS".  IF YOU DID NOT, PLEASE EXIT THE FILE AND RE-ENTER.</t>
  </si>
  <si>
    <t>MIN REQUIREMENTS MET - CONTINUOUS IMPROVEMENT RECOMMENDED</t>
  </si>
  <si>
    <t>Transport (inbound)</t>
  </si>
  <si>
    <t>Goods Receiving (1)</t>
  </si>
  <si>
    <t>Goods Receiving (2)</t>
  </si>
  <si>
    <t>1.1.1</t>
  </si>
  <si>
    <t>1.1.2</t>
  </si>
  <si>
    <t>1.1.3</t>
  </si>
  <si>
    <t>1.4.4</t>
  </si>
  <si>
    <t>Contingency Planning</t>
  </si>
  <si>
    <t>Logistics Agreements (1)</t>
  </si>
  <si>
    <t>Logistics Agreements (2)</t>
  </si>
  <si>
    <t>Logistics Agreements (3)</t>
  </si>
  <si>
    <t>Relationship Development (4)</t>
  </si>
  <si>
    <t>Continuous Improvement</t>
  </si>
  <si>
    <t>Transport - outbound (1)</t>
  </si>
  <si>
    <t>Transport - outbound (2)</t>
  </si>
  <si>
    <t>Launch of new of changed products / run-out</t>
  </si>
  <si>
    <t xml:space="preserve">   60% or more achieved in EVERY section</t>
  </si>
  <si>
    <t xml:space="preserve">   Less than 60% achieved in any section</t>
  </si>
  <si>
    <t>2.2.1</t>
  </si>
  <si>
    <t>2.2.4</t>
  </si>
  <si>
    <t>2.2.5</t>
  </si>
  <si>
    <t>3.1.2</t>
  </si>
  <si>
    <t>3.1.3</t>
  </si>
  <si>
    <t>3.1.4</t>
  </si>
  <si>
    <t xml:space="preserve">   80% or more achieved in EVERY section and no F3 question with a score of zero</t>
  </si>
  <si>
    <t>Red</t>
  </si>
  <si>
    <t>IMMEDIATE ACTION REQUIRED - RISK LEVEL 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</si>
</sst>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textRotation="45"/>
    </xf>
    <xf numFmtId="0" fontId="1" fillId="0" borderId="0" xfId="0" applyFont="1" applyFill="1" applyAlignment="1">
      <alignment textRotation="45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Fill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9" fontId="1" fillId="0" borderId="0" xfId="19" applyFont="1" applyAlignment="1">
      <alignment horizontal="center" wrapText="1"/>
    </xf>
    <xf numFmtId="9" fontId="0" fillId="0" borderId="0" xfId="19" applyAlignment="1">
      <alignment horizontal="center"/>
    </xf>
    <xf numFmtId="0" fontId="1" fillId="0" borderId="0" xfId="0" applyFont="1" applyAlignment="1">
      <alignment horizontal="center" vertical="center" wrapText="1"/>
    </xf>
    <xf numFmtId="9" fontId="1" fillId="0" borderId="0" xfId="19" applyFont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9" fontId="0" fillId="0" borderId="2" xfId="19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 quotePrefix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 quotePrefix="1">
      <alignment horizontal="center"/>
    </xf>
    <xf numFmtId="0" fontId="1" fillId="0" borderId="7" xfId="0" applyFont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6" xfId="0" applyFont="1" applyBorder="1" applyAlignment="1">
      <alignment/>
    </xf>
    <xf numFmtId="9" fontId="1" fillId="0" borderId="0" xfId="19" applyFont="1" applyAlignment="1">
      <alignment horizontal="center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4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9" fontId="0" fillId="0" borderId="0" xfId="19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 quotePrefix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Alignment="1">
      <alignment horizontal="center" textRotation="45"/>
    </xf>
    <xf numFmtId="49" fontId="1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814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6.7109375" style="0" customWidth="1"/>
    <col min="2" max="2" width="18.140625" style="0" customWidth="1"/>
    <col min="3" max="5" width="7.57421875" style="1" customWidth="1"/>
    <col min="6" max="14" width="3.7109375" style="1" customWidth="1"/>
    <col min="15" max="15" width="14.140625" style="10" bestFit="1" customWidth="1"/>
  </cols>
  <sheetData>
    <row r="1" spans="1:14" ht="18">
      <c r="A1" s="104" t="s">
        <v>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8">
      <c r="A2" s="104" t="s">
        <v>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ht="7.5" customHeight="1"/>
    <row r="4" spans="1:14" ht="33.75" customHeight="1">
      <c r="A4" s="110" t="s">
        <v>173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ht="7.5" customHeight="1"/>
    <row r="6" spans="1:14" ht="26.25" customHeight="1">
      <c r="A6" s="108" t="s">
        <v>172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</row>
    <row r="7" spans="1:14" ht="7.5" customHeight="1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7" customHeight="1">
      <c r="A8" s="105" t="s">
        <v>92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7.5" customHeight="1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7" customHeight="1">
      <c r="A10" s="105" t="s">
        <v>89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</row>
    <row r="11" ht="7.5" customHeight="1"/>
    <row r="12" ht="23.25">
      <c r="C12" s="42" t="s">
        <v>88</v>
      </c>
    </row>
    <row r="13" ht="7.5" customHeight="1"/>
    <row r="14" spans="1:19" s="15" customFormat="1" ht="12.75">
      <c r="A14" s="6" t="s">
        <v>0</v>
      </c>
      <c r="B14" s="6" t="s">
        <v>1</v>
      </c>
      <c r="C14" s="107" t="s">
        <v>11</v>
      </c>
      <c r="D14" s="107"/>
      <c r="E14" s="107"/>
      <c r="F14" s="6"/>
      <c r="G14" s="6"/>
      <c r="H14" s="6"/>
      <c r="I14" s="6"/>
      <c r="J14" s="6"/>
      <c r="K14" s="6"/>
      <c r="L14" s="6"/>
      <c r="M14" s="6"/>
      <c r="N14" s="6"/>
      <c r="O14" s="17"/>
      <c r="P14" s="21"/>
      <c r="Q14" s="21"/>
      <c r="R14" s="22"/>
      <c r="S14" s="22"/>
    </row>
    <row r="15" spans="3:15" ht="19.5" customHeight="1">
      <c r="C15" s="43">
        <v>0</v>
      </c>
      <c r="D15" s="44">
        <v>1</v>
      </c>
      <c r="E15" s="45">
        <v>2</v>
      </c>
      <c r="F15" s="17"/>
      <c r="I15" s="20"/>
      <c r="J15"/>
      <c r="K15"/>
      <c r="L15"/>
      <c r="M15"/>
      <c r="N15"/>
      <c r="O15"/>
    </row>
    <row r="16" spans="3:15" ht="7.5" customHeight="1">
      <c r="C16" s="43"/>
      <c r="D16" s="44"/>
      <c r="E16" s="44"/>
      <c r="F16" s="17"/>
      <c r="I16" s="20"/>
      <c r="J16"/>
      <c r="K16"/>
      <c r="L16"/>
      <c r="M16"/>
      <c r="N16"/>
      <c r="O16"/>
    </row>
    <row r="17" spans="2:15" ht="19.5" customHeight="1">
      <c r="B17" s="3" t="s">
        <v>12</v>
      </c>
      <c r="C17" s="57"/>
      <c r="D17" s="58"/>
      <c r="E17" s="59" t="s">
        <v>13</v>
      </c>
      <c r="F17" s="85"/>
      <c r="I17" s="20"/>
      <c r="J17"/>
      <c r="K17"/>
      <c r="L17"/>
      <c r="M17"/>
      <c r="N17"/>
      <c r="O17"/>
    </row>
    <row r="18" spans="2:15" ht="19.5" customHeight="1">
      <c r="B18" s="3"/>
      <c r="C18" s="46"/>
      <c r="D18" s="47"/>
      <c r="E18" s="48"/>
      <c r="F18" s="17"/>
      <c r="I18" s="20"/>
      <c r="J18"/>
      <c r="K18"/>
      <c r="L18"/>
      <c r="M18"/>
      <c r="N18"/>
      <c r="O18"/>
    </row>
    <row r="19" spans="1:15" ht="7.5" customHeight="1">
      <c r="A19" s="13"/>
      <c r="B19" s="13"/>
      <c r="C19" s="49"/>
      <c r="D19" s="50"/>
      <c r="E19" s="50"/>
      <c r="F19" s="17"/>
      <c r="I19" s="20"/>
      <c r="J19"/>
      <c r="K19"/>
      <c r="L19"/>
      <c r="M19"/>
      <c r="N19"/>
      <c r="O19"/>
    </row>
    <row r="20" spans="1:15" ht="19.5" customHeight="1">
      <c r="A20" s="62">
        <v>1</v>
      </c>
      <c r="B20" s="63" t="s">
        <v>178</v>
      </c>
      <c r="C20" s="57"/>
      <c r="D20" s="58"/>
      <c r="E20" s="59" t="s">
        <v>13</v>
      </c>
      <c r="F20" s="17"/>
      <c r="I20" s="20"/>
      <c r="J20"/>
      <c r="K20"/>
      <c r="L20"/>
      <c r="M20"/>
      <c r="N20"/>
      <c r="O20"/>
    </row>
    <row r="21" spans="1:15" ht="19.5" customHeight="1">
      <c r="A21" s="64"/>
      <c r="B21" s="65" t="s">
        <v>179</v>
      </c>
      <c r="C21" s="82"/>
      <c r="D21" s="83"/>
      <c r="E21" s="84" t="s">
        <v>13</v>
      </c>
      <c r="F21" s="17"/>
      <c r="I21" s="20"/>
      <c r="J21"/>
      <c r="K21"/>
      <c r="L21"/>
      <c r="M21"/>
      <c r="N21"/>
      <c r="O21"/>
    </row>
    <row r="22" spans="1:15" ht="19.5" customHeight="1">
      <c r="A22" s="64"/>
      <c r="B22" s="65" t="s">
        <v>180</v>
      </c>
      <c r="C22" s="82"/>
      <c r="D22" s="83"/>
      <c r="E22" s="84" t="s">
        <v>13</v>
      </c>
      <c r="F22" s="17"/>
      <c r="I22" s="20"/>
      <c r="J22"/>
      <c r="K22"/>
      <c r="L22"/>
      <c r="M22"/>
      <c r="N22"/>
      <c r="O22"/>
    </row>
    <row r="23" spans="1:15" ht="19.5" customHeight="1">
      <c r="A23" s="64"/>
      <c r="B23" s="65" t="s">
        <v>110</v>
      </c>
      <c r="C23" s="30" t="s">
        <v>13</v>
      </c>
      <c r="D23" s="31"/>
      <c r="E23" s="51"/>
      <c r="F23" s="17"/>
      <c r="I23" s="20"/>
      <c r="J23"/>
      <c r="K23"/>
      <c r="L23"/>
      <c r="M23"/>
      <c r="N23"/>
      <c r="O23"/>
    </row>
    <row r="24" spans="1:15" ht="19.5" customHeight="1">
      <c r="A24" s="64"/>
      <c r="B24" s="65" t="s">
        <v>111</v>
      </c>
      <c r="C24" s="30"/>
      <c r="D24" s="31"/>
      <c r="E24" s="51" t="s">
        <v>13</v>
      </c>
      <c r="F24" s="17"/>
      <c r="I24" s="20"/>
      <c r="J24"/>
      <c r="K24"/>
      <c r="L24"/>
      <c r="M24"/>
      <c r="N24"/>
      <c r="O24"/>
    </row>
    <row r="25" spans="1:15" ht="19.5" customHeight="1">
      <c r="A25" s="64"/>
      <c r="B25" s="65" t="s">
        <v>112</v>
      </c>
      <c r="C25" s="30"/>
      <c r="D25" s="31"/>
      <c r="E25" s="51" t="s">
        <v>13</v>
      </c>
      <c r="F25" s="10"/>
      <c r="G25"/>
      <c r="H25"/>
      <c r="I25"/>
      <c r="J25"/>
      <c r="K25"/>
      <c r="L25"/>
      <c r="M25"/>
      <c r="N25"/>
      <c r="O25"/>
    </row>
    <row r="26" spans="1:15" ht="19.5" customHeight="1">
      <c r="A26" s="64"/>
      <c r="B26" s="65" t="s">
        <v>113</v>
      </c>
      <c r="C26" s="30"/>
      <c r="D26" s="31"/>
      <c r="E26" s="51" t="s">
        <v>13</v>
      </c>
      <c r="F26" s="10"/>
      <c r="G26"/>
      <c r="H26"/>
      <c r="I26"/>
      <c r="J26"/>
      <c r="K26"/>
      <c r="L26"/>
      <c r="M26"/>
      <c r="N26"/>
      <c r="O26"/>
    </row>
    <row r="27" spans="1:15" ht="19.5" customHeight="1">
      <c r="A27" s="64"/>
      <c r="B27" s="65" t="s">
        <v>114</v>
      </c>
      <c r="C27" s="30"/>
      <c r="D27" s="31"/>
      <c r="E27" s="51" t="s">
        <v>13</v>
      </c>
      <c r="F27" s="10"/>
      <c r="G27"/>
      <c r="H27"/>
      <c r="I27"/>
      <c r="J27"/>
      <c r="K27"/>
      <c r="L27"/>
      <c r="M27"/>
      <c r="N27"/>
      <c r="O27"/>
    </row>
    <row r="28" spans="1:15" ht="19.5" customHeight="1">
      <c r="A28" s="64"/>
      <c r="B28" s="65" t="s">
        <v>115</v>
      </c>
      <c r="C28" s="30"/>
      <c r="D28" s="31"/>
      <c r="E28" s="51" t="s">
        <v>13</v>
      </c>
      <c r="F28" s="10"/>
      <c r="G28"/>
      <c r="H28"/>
      <c r="I28"/>
      <c r="J28"/>
      <c r="K28"/>
      <c r="L28"/>
      <c r="M28"/>
      <c r="N28"/>
      <c r="O28"/>
    </row>
    <row r="29" spans="1:6" s="4" customFormat="1" ht="19.5" customHeight="1">
      <c r="A29" s="66"/>
      <c r="B29" s="67" t="s">
        <v>181</v>
      </c>
      <c r="C29" s="52"/>
      <c r="D29" s="53"/>
      <c r="E29" s="54" t="s">
        <v>13</v>
      </c>
      <c r="F29" s="7"/>
    </row>
    <row r="30" spans="1:15" ht="7.5" customHeight="1">
      <c r="A30" s="13"/>
      <c r="B30" s="13"/>
      <c r="C30" s="60"/>
      <c r="D30" s="61"/>
      <c r="E30" s="61" t="s">
        <v>13</v>
      </c>
      <c r="F30" s="10"/>
      <c r="G30"/>
      <c r="H30"/>
      <c r="I30"/>
      <c r="J30"/>
      <c r="K30"/>
      <c r="L30"/>
      <c r="M30"/>
      <c r="N30"/>
      <c r="O30"/>
    </row>
    <row r="31" spans="1:15" ht="19.5" customHeight="1">
      <c r="A31" s="62">
        <v>2</v>
      </c>
      <c r="B31" s="63" t="s">
        <v>116</v>
      </c>
      <c r="C31" s="57"/>
      <c r="D31" s="58"/>
      <c r="E31" s="59" t="s">
        <v>13</v>
      </c>
      <c r="F31" s="10"/>
      <c r="G31"/>
      <c r="H31"/>
      <c r="I31"/>
      <c r="J31"/>
      <c r="K31"/>
      <c r="L31"/>
      <c r="M31"/>
      <c r="N31"/>
      <c r="O31"/>
    </row>
    <row r="32" spans="1:15" ht="19.5" customHeight="1">
      <c r="A32" s="64"/>
      <c r="B32" s="65" t="s">
        <v>193</v>
      </c>
      <c r="C32" s="82"/>
      <c r="D32" s="83"/>
      <c r="E32" s="84" t="s">
        <v>13</v>
      </c>
      <c r="F32" s="10"/>
      <c r="G32"/>
      <c r="H32"/>
      <c r="I32"/>
      <c r="J32"/>
      <c r="K32"/>
      <c r="L32"/>
      <c r="M32"/>
      <c r="N32"/>
      <c r="O32"/>
    </row>
    <row r="33" spans="1:15" ht="19.5" customHeight="1">
      <c r="A33" s="64"/>
      <c r="B33" s="65" t="s">
        <v>117</v>
      </c>
      <c r="C33" s="82"/>
      <c r="D33" s="83"/>
      <c r="E33" s="84" t="s">
        <v>13</v>
      </c>
      <c r="F33" s="10"/>
      <c r="G33"/>
      <c r="H33"/>
      <c r="I33"/>
      <c r="J33"/>
      <c r="K33"/>
      <c r="L33"/>
      <c r="M33"/>
      <c r="N33"/>
      <c r="O33"/>
    </row>
    <row r="34" spans="1:15" ht="19.5" customHeight="1">
      <c r="A34" s="64"/>
      <c r="B34" s="65" t="s">
        <v>118</v>
      </c>
      <c r="C34" s="82"/>
      <c r="D34" s="83"/>
      <c r="E34" s="84" t="s">
        <v>13</v>
      </c>
      <c r="F34" s="10"/>
      <c r="G34"/>
      <c r="H34"/>
      <c r="I34"/>
      <c r="J34"/>
      <c r="K34"/>
      <c r="L34"/>
      <c r="M34"/>
      <c r="N34"/>
      <c r="O34"/>
    </row>
    <row r="35" spans="1:15" ht="19.5" customHeight="1">
      <c r="A35" s="64"/>
      <c r="B35" s="65" t="s">
        <v>194</v>
      </c>
      <c r="C35" s="30"/>
      <c r="D35" s="31"/>
      <c r="E35" s="51" t="s">
        <v>13</v>
      </c>
      <c r="F35" s="10"/>
      <c r="G35"/>
      <c r="H35"/>
      <c r="I35"/>
      <c r="J35"/>
      <c r="K35"/>
      <c r="L35"/>
      <c r="M35"/>
      <c r="N35"/>
      <c r="O35"/>
    </row>
    <row r="36" spans="1:15" ht="19.5" customHeight="1">
      <c r="A36" s="64"/>
      <c r="B36" s="65" t="s">
        <v>195</v>
      </c>
      <c r="C36" s="30"/>
      <c r="D36" s="31"/>
      <c r="E36" s="51" t="s">
        <v>13</v>
      </c>
      <c r="F36" s="10"/>
      <c r="G36"/>
      <c r="H36"/>
      <c r="I36"/>
      <c r="J36"/>
      <c r="K36"/>
      <c r="L36"/>
      <c r="M36"/>
      <c r="N36"/>
      <c r="O36"/>
    </row>
    <row r="37" spans="1:15" ht="19.5" customHeight="1">
      <c r="A37" s="64"/>
      <c r="B37" s="65" t="s">
        <v>119</v>
      </c>
      <c r="C37" s="30"/>
      <c r="D37" s="31"/>
      <c r="E37" s="51" t="s">
        <v>13</v>
      </c>
      <c r="F37" s="10"/>
      <c r="G37"/>
      <c r="H37"/>
      <c r="I37"/>
      <c r="J37"/>
      <c r="K37"/>
      <c r="L37"/>
      <c r="M37"/>
      <c r="N37"/>
      <c r="O37"/>
    </row>
    <row r="38" spans="1:15" ht="19.5" customHeight="1">
      <c r="A38" s="64"/>
      <c r="B38" s="65" t="s">
        <v>120</v>
      </c>
      <c r="C38" s="30"/>
      <c r="D38" s="31"/>
      <c r="E38" s="51" t="s">
        <v>13</v>
      </c>
      <c r="F38" s="10"/>
      <c r="G38"/>
      <c r="H38"/>
      <c r="I38"/>
      <c r="J38"/>
      <c r="K38"/>
      <c r="L38"/>
      <c r="M38"/>
      <c r="N38"/>
      <c r="O38"/>
    </row>
    <row r="39" spans="1:6" s="4" customFormat="1" ht="19.5" customHeight="1">
      <c r="A39" s="66"/>
      <c r="B39" s="67" t="s">
        <v>121</v>
      </c>
      <c r="C39" s="52"/>
      <c r="D39" s="53"/>
      <c r="E39" s="54" t="s">
        <v>13</v>
      </c>
      <c r="F39" s="7"/>
    </row>
    <row r="40" spans="1:15" ht="7.5" customHeight="1">
      <c r="A40" s="13"/>
      <c r="B40" s="13"/>
      <c r="C40" s="60"/>
      <c r="D40" s="61"/>
      <c r="E40" s="61" t="s">
        <v>13</v>
      </c>
      <c r="F40" s="10"/>
      <c r="G40"/>
      <c r="H40"/>
      <c r="I40"/>
      <c r="J40"/>
      <c r="K40"/>
      <c r="L40"/>
      <c r="M40"/>
      <c r="N40"/>
      <c r="O40"/>
    </row>
    <row r="41" spans="1:15" ht="19.5" customHeight="1">
      <c r="A41" s="62">
        <v>3</v>
      </c>
      <c r="B41" s="63" t="s">
        <v>122</v>
      </c>
      <c r="C41" s="55"/>
      <c r="D41" s="24"/>
      <c r="E41" s="56" t="s">
        <v>13</v>
      </c>
      <c r="F41" s="10"/>
      <c r="G41"/>
      <c r="H41"/>
      <c r="I41"/>
      <c r="J41"/>
      <c r="K41"/>
      <c r="L41"/>
      <c r="M41"/>
      <c r="N41"/>
      <c r="O41"/>
    </row>
    <row r="42" spans="1:15" ht="19.5" customHeight="1">
      <c r="A42" s="64"/>
      <c r="B42" s="65" t="s">
        <v>196</v>
      </c>
      <c r="C42" s="82"/>
      <c r="D42" s="83"/>
      <c r="E42" s="84" t="s">
        <v>13</v>
      </c>
      <c r="F42" s="10"/>
      <c r="G42"/>
      <c r="H42"/>
      <c r="I42"/>
      <c r="J42"/>
      <c r="K42"/>
      <c r="L42"/>
      <c r="M42"/>
      <c r="N42"/>
      <c r="O42"/>
    </row>
    <row r="43" spans="1:15" ht="19.5" customHeight="1">
      <c r="A43" s="64"/>
      <c r="B43" s="65" t="s">
        <v>197</v>
      </c>
      <c r="C43" s="82"/>
      <c r="D43" s="83"/>
      <c r="E43" s="84" t="s">
        <v>13</v>
      </c>
      <c r="F43" s="10"/>
      <c r="G43"/>
      <c r="H43"/>
      <c r="I43"/>
      <c r="J43"/>
      <c r="K43"/>
      <c r="L43"/>
      <c r="M43"/>
      <c r="N43"/>
      <c r="O43"/>
    </row>
    <row r="44" spans="1:15" ht="19.5" customHeight="1">
      <c r="A44" s="64"/>
      <c r="B44" s="65" t="s">
        <v>198</v>
      </c>
      <c r="C44" s="82"/>
      <c r="D44" s="83"/>
      <c r="E44" s="84" t="s">
        <v>13</v>
      </c>
      <c r="F44" s="10"/>
      <c r="G44"/>
      <c r="H44"/>
      <c r="I44"/>
      <c r="J44"/>
      <c r="K44"/>
      <c r="L44"/>
      <c r="M44"/>
      <c r="N44"/>
      <c r="O44"/>
    </row>
    <row r="45" spans="1:15" ht="19.5" customHeight="1">
      <c r="A45" s="64"/>
      <c r="B45" s="65" t="s">
        <v>123</v>
      </c>
      <c r="C45" s="30"/>
      <c r="D45" s="31"/>
      <c r="E45" s="51" t="s">
        <v>13</v>
      </c>
      <c r="F45" s="10"/>
      <c r="G45"/>
      <c r="H45"/>
      <c r="I45"/>
      <c r="J45"/>
      <c r="K45"/>
      <c r="L45"/>
      <c r="M45"/>
      <c r="N45"/>
      <c r="O45"/>
    </row>
    <row r="46" spans="1:15" ht="19.5" customHeight="1">
      <c r="A46" s="64"/>
      <c r="B46" s="65" t="s">
        <v>124</v>
      </c>
      <c r="C46" s="30"/>
      <c r="D46" s="31"/>
      <c r="E46" s="51" t="s">
        <v>13</v>
      </c>
      <c r="F46" s="10"/>
      <c r="G46"/>
      <c r="H46"/>
      <c r="I46"/>
      <c r="J46"/>
      <c r="K46"/>
      <c r="L46"/>
      <c r="M46"/>
      <c r="N46"/>
      <c r="O46"/>
    </row>
    <row r="47" spans="1:15" ht="19.5" customHeight="1">
      <c r="A47" s="64"/>
      <c r="B47" s="65" t="s">
        <v>125</v>
      </c>
      <c r="C47" s="30"/>
      <c r="D47" s="31"/>
      <c r="E47" s="51" t="s">
        <v>13</v>
      </c>
      <c r="F47" s="10"/>
      <c r="G47"/>
      <c r="H47"/>
      <c r="I47"/>
      <c r="J47"/>
      <c r="K47"/>
      <c r="L47"/>
      <c r="M47"/>
      <c r="N47"/>
      <c r="O47"/>
    </row>
    <row r="48" spans="1:15" ht="19.5" customHeight="1">
      <c r="A48" s="68"/>
      <c r="B48" s="69" t="s">
        <v>126</v>
      </c>
      <c r="C48" s="52"/>
      <c r="D48" s="53"/>
      <c r="E48" s="54" t="s">
        <v>13</v>
      </c>
      <c r="F48" s="10"/>
      <c r="G48"/>
      <c r="H48"/>
      <c r="I48"/>
      <c r="J48"/>
      <c r="K48"/>
      <c r="L48"/>
      <c r="M48"/>
      <c r="N48"/>
      <c r="O48"/>
    </row>
    <row r="49" spans="1:15" ht="7.5" customHeight="1">
      <c r="A49" s="13"/>
      <c r="B49" s="13"/>
      <c r="C49" s="49"/>
      <c r="D49" s="50"/>
      <c r="E49" s="50" t="s">
        <v>13</v>
      </c>
      <c r="F49" s="10"/>
      <c r="G49"/>
      <c r="H49"/>
      <c r="I49"/>
      <c r="J49"/>
      <c r="K49"/>
      <c r="L49"/>
      <c r="M49"/>
      <c r="N49"/>
      <c r="O49"/>
    </row>
    <row r="50" spans="1:15" ht="19.5" customHeight="1">
      <c r="A50" s="62">
        <v>4</v>
      </c>
      <c r="B50" s="63" t="s">
        <v>127</v>
      </c>
      <c r="C50" s="30"/>
      <c r="D50" s="31"/>
      <c r="E50" s="51" t="s">
        <v>13</v>
      </c>
      <c r="F50" s="10"/>
      <c r="G50"/>
      <c r="H50"/>
      <c r="I50"/>
      <c r="J50"/>
      <c r="K50"/>
      <c r="L50"/>
      <c r="M50"/>
      <c r="N50"/>
      <c r="O50"/>
    </row>
    <row r="51" spans="1:15" ht="19.5" customHeight="1">
      <c r="A51" s="64"/>
      <c r="B51" s="65" t="s">
        <v>128</v>
      </c>
      <c r="C51" s="30"/>
      <c r="D51" s="31"/>
      <c r="E51" s="51" t="s">
        <v>13</v>
      </c>
      <c r="F51" s="10"/>
      <c r="G51"/>
      <c r="H51"/>
      <c r="I51"/>
      <c r="J51"/>
      <c r="K51"/>
      <c r="L51"/>
      <c r="M51"/>
      <c r="N51"/>
      <c r="O51"/>
    </row>
    <row r="52" spans="1:15" ht="19.5" customHeight="1">
      <c r="A52" s="64"/>
      <c r="B52" s="65" t="s">
        <v>129</v>
      </c>
      <c r="C52" s="30"/>
      <c r="D52" s="31"/>
      <c r="E52" s="51" t="s">
        <v>13</v>
      </c>
      <c r="F52" s="10"/>
      <c r="G52"/>
      <c r="H52"/>
      <c r="I52"/>
      <c r="J52"/>
      <c r="K52"/>
      <c r="L52"/>
      <c r="M52"/>
      <c r="N52"/>
      <c r="O52"/>
    </row>
    <row r="53" spans="1:15" ht="19.5" customHeight="1">
      <c r="A53" s="64"/>
      <c r="B53" s="65" t="s">
        <v>130</v>
      </c>
      <c r="C53" s="30"/>
      <c r="D53" s="31"/>
      <c r="E53" s="51" t="s">
        <v>13</v>
      </c>
      <c r="F53" s="10"/>
      <c r="G53"/>
      <c r="H53"/>
      <c r="I53"/>
      <c r="J53"/>
      <c r="K53"/>
      <c r="L53"/>
      <c r="M53"/>
      <c r="N53"/>
      <c r="O53"/>
    </row>
    <row r="54" spans="1:15" ht="19.5" customHeight="1">
      <c r="A54" s="64"/>
      <c r="B54" s="65" t="s">
        <v>131</v>
      </c>
      <c r="C54" s="30"/>
      <c r="D54" s="31"/>
      <c r="E54" s="51" t="s">
        <v>13</v>
      </c>
      <c r="F54" s="10"/>
      <c r="G54"/>
      <c r="H54"/>
      <c r="I54"/>
      <c r="J54"/>
      <c r="K54"/>
      <c r="L54"/>
      <c r="M54"/>
      <c r="N54"/>
      <c r="O54"/>
    </row>
    <row r="55" spans="1:15" ht="19.5" customHeight="1">
      <c r="A55" s="64"/>
      <c r="B55" s="65" t="s">
        <v>132</v>
      </c>
      <c r="C55" s="30"/>
      <c r="D55" s="31"/>
      <c r="E55" s="51" t="s">
        <v>13</v>
      </c>
      <c r="F55" s="10"/>
      <c r="G55"/>
      <c r="H55"/>
      <c r="I55"/>
      <c r="J55"/>
      <c r="K55"/>
      <c r="L55"/>
      <c r="M55"/>
      <c r="N55"/>
      <c r="O55"/>
    </row>
    <row r="56" spans="1:15" ht="19.5" customHeight="1">
      <c r="A56" s="64"/>
      <c r="B56" s="65" t="s">
        <v>133</v>
      </c>
      <c r="C56" s="30"/>
      <c r="D56" s="31"/>
      <c r="E56" s="51" t="s">
        <v>13</v>
      </c>
      <c r="F56" s="10"/>
      <c r="G56"/>
      <c r="H56"/>
      <c r="I56"/>
      <c r="J56"/>
      <c r="K56"/>
      <c r="L56"/>
      <c r="M56"/>
      <c r="N56"/>
      <c r="O56"/>
    </row>
    <row r="57" spans="1:15" ht="19.5" customHeight="1">
      <c r="A57" s="64"/>
      <c r="B57" s="65" t="s">
        <v>134</v>
      </c>
      <c r="C57" s="30"/>
      <c r="D57" s="31"/>
      <c r="E57" s="51" t="s">
        <v>13</v>
      </c>
      <c r="F57" s="10"/>
      <c r="G57"/>
      <c r="H57"/>
      <c r="I57"/>
      <c r="J57"/>
      <c r="K57"/>
      <c r="L57"/>
      <c r="M57"/>
      <c r="N57"/>
      <c r="O57"/>
    </row>
    <row r="58" spans="1:15" ht="19.5" customHeight="1">
      <c r="A58" s="64"/>
      <c r="B58" s="65" t="s">
        <v>135</v>
      </c>
      <c r="C58" s="30"/>
      <c r="D58" s="31"/>
      <c r="E58" s="51" t="s">
        <v>13</v>
      </c>
      <c r="F58" s="10"/>
      <c r="G58"/>
      <c r="H58"/>
      <c r="I58"/>
      <c r="J58"/>
      <c r="K58"/>
      <c r="L58"/>
      <c r="M58"/>
      <c r="N58"/>
      <c r="O58"/>
    </row>
    <row r="59" spans="1:15" ht="19.5" customHeight="1">
      <c r="A59" s="64"/>
      <c r="B59" s="65" t="s">
        <v>136</v>
      </c>
      <c r="C59" s="30"/>
      <c r="D59" s="31"/>
      <c r="E59" s="51" t="s">
        <v>13</v>
      </c>
      <c r="F59" s="10"/>
      <c r="G59"/>
      <c r="H59"/>
      <c r="I59"/>
      <c r="J59"/>
      <c r="K59"/>
      <c r="L59"/>
      <c r="M59"/>
      <c r="N59"/>
      <c r="O59"/>
    </row>
    <row r="60" spans="1:15" ht="19.5" customHeight="1">
      <c r="A60" s="64"/>
      <c r="B60" s="65" t="s">
        <v>137</v>
      </c>
      <c r="C60" s="30"/>
      <c r="D60" s="31"/>
      <c r="E60" s="51" t="s">
        <v>13</v>
      </c>
      <c r="F60" s="10"/>
      <c r="G60"/>
      <c r="H60"/>
      <c r="I60"/>
      <c r="J60"/>
      <c r="K60"/>
      <c r="L60"/>
      <c r="M60"/>
      <c r="N60"/>
      <c r="O60"/>
    </row>
    <row r="61" spans="1:15" ht="19.5" customHeight="1">
      <c r="A61" s="64"/>
      <c r="B61" s="65" t="s">
        <v>138</v>
      </c>
      <c r="C61" s="30"/>
      <c r="D61" s="31"/>
      <c r="E61" s="51" t="s">
        <v>13</v>
      </c>
      <c r="F61" s="10"/>
      <c r="G61"/>
      <c r="H61"/>
      <c r="I61"/>
      <c r="J61"/>
      <c r="K61"/>
      <c r="L61"/>
      <c r="M61"/>
      <c r="N61"/>
      <c r="O61"/>
    </row>
    <row r="62" spans="1:15" ht="19.5" customHeight="1">
      <c r="A62" s="64"/>
      <c r="B62" s="65" t="s">
        <v>139</v>
      </c>
      <c r="C62" s="30"/>
      <c r="D62" s="31"/>
      <c r="E62" s="51" t="s">
        <v>13</v>
      </c>
      <c r="F62" s="10"/>
      <c r="G62"/>
      <c r="H62"/>
      <c r="I62"/>
      <c r="J62"/>
      <c r="K62"/>
      <c r="L62"/>
      <c r="M62"/>
      <c r="N62"/>
      <c r="O62"/>
    </row>
    <row r="63" spans="1:15" ht="19.5" customHeight="1">
      <c r="A63" s="64"/>
      <c r="B63" s="65" t="s">
        <v>140</v>
      </c>
      <c r="C63" s="30"/>
      <c r="D63" s="31"/>
      <c r="E63" s="51" t="s">
        <v>13</v>
      </c>
      <c r="F63" s="10"/>
      <c r="G63"/>
      <c r="H63"/>
      <c r="I63"/>
      <c r="J63"/>
      <c r="K63"/>
      <c r="L63"/>
      <c r="M63"/>
      <c r="N63"/>
      <c r="O63"/>
    </row>
    <row r="64" spans="1:15" ht="19.5" customHeight="1">
      <c r="A64" s="64"/>
      <c r="B64" s="65" t="s">
        <v>141</v>
      </c>
      <c r="C64" s="30"/>
      <c r="D64" s="31"/>
      <c r="E64" s="51" t="s">
        <v>13</v>
      </c>
      <c r="F64" s="10"/>
      <c r="G64"/>
      <c r="H64"/>
      <c r="I64"/>
      <c r="J64"/>
      <c r="K64"/>
      <c r="L64"/>
      <c r="M64"/>
      <c r="N64"/>
      <c r="O64"/>
    </row>
    <row r="65" spans="1:15" ht="19.5" customHeight="1">
      <c r="A65" s="64"/>
      <c r="B65" s="65" t="s">
        <v>142</v>
      </c>
      <c r="C65" s="30"/>
      <c r="D65" s="31"/>
      <c r="E65" s="51" t="s">
        <v>13</v>
      </c>
      <c r="F65" s="10"/>
      <c r="G65"/>
      <c r="H65"/>
      <c r="I65"/>
      <c r="J65"/>
      <c r="K65"/>
      <c r="L65"/>
      <c r="M65"/>
      <c r="N65"/>
      <c r="O65"/>
    </row>
    <row r="66" spans="1:15" ht="19.5" customHeight="1">
      <c r="A66" s="68"/>
      <c r="B66" s="69" t="s">
        <v>143</v>
      </c>
      <c r="C66" s="52"/>
      <c r="D66" s="53"/>
      <c r="E66" s="54" t="s">
        <v>13</v>
      </c>
      <c r="F66" s="10"/>
      <c r="G66"/>
      <c r="H66"/>
      <c r="I66"/>
      <c r="J66"/>
      <c r="K66"/>
      <c r="L66"/>
      <c r="M66"/>
      <c r="N66"/>
      <c r="O66"/>
    </row>
    <row r="67" spans="1:15" ht="7.5" customHeight="1">
      <c r="A67" s="13"/>
      <c r="B67" s="13"/>
      <c r="C67" s="49"/>
      <c r="D67" s="50"/>
      <c r="E67" s="50" t="s">
        <v>13</v>
      </c>
      <c r="F67" s="10"/>
      <c r="G67"/>
      <c r="H67"/>
      <c r="I67"/>
      <c r="J67"/>
      <c r="K67"/>
      <c r="L67"/>
      <c r="M67"/>
      <c r="N67"/>
      <c r="O67"/>
    </row>
    <row r="68" spans="1:15" ht="19.5" customHeight="1">
      <c r="A68" s="62">
        <v>5</v>
      </c>
      <c r="B68" s="63" t="s">
        <v>144</v>
      </c>
      <c r="C68" s="55"/>
      <c r="D68" s="24"/>
      <c r="E68" s="56" t="s">
        <v>13</v>
      </c>
      <c r="F68" s="10"/>
      <c r="G68"/>
      <c r="H68"/>
      <c r="I68"/>
      <c r="J68"/>
      <c r="K68"/>
      <c r="L68"/>
      <c r="M68"/>
      <c r="N68"/>
      <c r="O68"/>
    </row>
    <row r="69" spans="1:15" ht="19.5" customHeight="1">
      <c r="A69" s="64"/>
      <c r="B69" s="65" t="s">
        <v>145</v>
      </c>
      <c r="C69" s="30"/>
      <c r="D69" s="31"/>
      <c r="E69" s="51" t="s">
        <v>13</v>
      </c>
      <c r="F69" s="10"/>
      <c r="G69"/>
      <c r="H69"/>
      <c r="I69"/>
      <c r="J69"/>
      <c r="K69"/>
      <c r="L69"/>
      <c r="M69"/>
      <c r="N69"/>
      <c r="O69"/>
    </row>
    <row r="70" spans="1:15" ht="19.5" customHeight="1">
      <c r="A70" s="64"/>
      <c r="B70" s="65" t="s">
        <v>146</v>
      </c>
      <c r="C70" s="30"/>
      <c r="D70" s="31"/>
      <c r="E70" s="51" t="s">
        <v>13</v>
      </c>
      <c r="F70" s="10"/>
      <c r="G70"/>
      <c r="H70"/>
      <c r="I70"/>
      <c r="J70"/>
      <c r="K70"/>
      <c r="L70"/>
      <c r="M70"/>
      <c r="N70"/>
      <c r="O70"/>
    </row>
    <row r="71" spans="1:15" ht="19.5" customHeight="1">
      <c r="A71" s="64"/>
      <c r="B71" s="65" t="s">
        <v>147</v>
      </c>
      <c r="C71" s="30"/>
      <c r="D71" s="31"/>
      <c r="E71" s="51" t="s">
        <v>13</v>
      </c>
      <c r="F71" s="10"/>
      <c r="G71"/>
      <c r="H71"/>
      <c r="I71"/>
      <c r="J71"/>
      <c r="K71"/>
      <c r="L71"/>
      <c r="M71"/>
      <c r="N71"/>
      <c r="O71"/>
    </row>
    <row r="72" spans="1:15" ht="19.5" customHeight="1">
      <c r="A72" s="64"/>
      <c r="B72" s="65" t="s">
        <v>148</v>
      </c>
      <c r="C72" s="30"/>
      <c r="D72" s="31"/>
      <c r="E72" s="51" t="s">
        <v>13</v>
      </c>
      <c r="F72" s="10"/>
      <c r="G72"/>
      <c r="H72"/>
      <c r="I72"/>
      <c r="J72"/>
      <c r="K72"/>
      <c r="L72"/>
      <c r="M72"/>
      <c r="N72"/>
      <c r="O72"/>
    </row>
    <row r="73" spans="1:15" ht="19.5" customHeight="1">
      <c r="A73" s="64"/>
      <c r="B73" s="65" t="s">
        <v>149</v>
      </c>
      <c r="C73" s="30"/>
      <c r="D73" s="31"/>
      <c r="E73" s="51" t="s">
        <v>13</v>
      </c>
      <c r="F73" s="10"/>
      <c r="G73"/>
      <c r="H73"/>
      <c r="I73"/>
      <c r="J73"/>
      <c r="K73"/>
      <c r="L73"/>
      <c r="M73"/>
      <c r="N73"/>
      <c r="O73"/>
    </row>
    <row r="74" spans="1:15" ht="19.5" customHeight="1">
      <c r="A74" s="64"/>
      <c r="B74" s="65" t="s">
        <v>150</v>
      </c>
      <c r="C74" s="30"/>
      <c r="D74" s="31"/>
      <c r="E74" s="51" t="s">
        <v>13</v>
      </c>
      <c r="F74" s="10"/>
      <c r="G74"/>
      <c r="H74"/>
      <c r="I74"/>
      <c r="J74"/>
      <c r="K74"/>
      <c r="L74"/>
      <c r="M74"/>
      <c r="N74"/>
      <c r="O74"/>
    </row>
    <row r="75" spans="1:15" ht="19.5" customHeight="1">
      <c r="A75" s="64"/>
      <c r="B75" s="65" t="s">
        <v>151</v>
      </c>
      <c r="C75" s="30"/>
      <c r="D75" s="31"/>
      <c r="E75" s="51" t="s">
        <v>13</v>
      </c>
      <c r="F75" s="10"/>
      <c r="G75"/>
      <c r="H75"/>
      <c r="I75"/>
      <c r="J75"/>
      <c r="K75"/>
      <c r="L75"/>
      <c r="M75"/>
      <c r="N75"/>
      <c r="O75"/>
    </row>
    <row r="76" spans="1:15" ht="19.5" customHeight="1">
      <c r="A76" s="64"/>
      <c r="B76" s="65" t="s">
        <v>152</v>
      </c>
      <c r="C76" s="30"/>
      <c r="D76" s="31"/>
      <c r="E76" s="51" t="s">
        <v>13</v>
      </c>
      <c r="F76" s="10"/>
      <c r="G76"/>
      <c r="H76"/>
      <c r="I76"/>
      <c r="J76"/>
      <c r="K76"/>
      <c r="L76"/>
      <c r="M76"/>
      <c r="N76"/>
      <c r="O76"/>
    </row>
    <row r="77" spans="1:15" ht="19.5" customHeight="1">
      <c r="A77" s="64"/>
      <c r="B77" s="65" t="s">
        <v>153</v>
      </c>
      <c r="C77" s="30"/>
      <c r="D77" s="31"/>
      <c r="E77" s="51" t="s">
        <v>13</v>
      </c>
      <c r="F77" s="10"/>
      <c r="G77"/>
      <c r="H77"/>
      <c r="I77"/>
      <c r="J77"/>
      <c r="K77"/>
      <c r="L77"/>
      <c r="M77"/>
      <c r="N77"/>
      <c r="O77"/>
    </row>
    <row r="78" spans="1:15" ht="19.5" customHeight="1">
      <c r="A78" s="64"/>
      <c r="B78" s="65" t="s">
        <v>154</v>
      </c>
      <c r="C78" s="30"/>
      <c r="D78" s="31"/>
      <c r="E78" s="51" t="s">
        <v>13</v>
      </c>
      <c r="F78" s="10"/>
      <c r="G78"/>
      <c r="H78"/>
      <c r="I78"/>
      <c r="J78"/>
      <c r="K78"/>
      <c r="L78"/>
      <c r="M78"/>
      <c r="N78"/>
      <c r="O78"/>
    </row>
    <row r="79" spans="1:15" ht="19.5" customHeight="1">
      <c r="A79" s="68"/>
      <c r="B79" s="69" t="s">
        <v>155</v>
      </c>
      <c r="C79" s="52"/>
      <c r="D79" s="53"/>
      <c r="E79" s="54" t="s">
        <v>13</v>
      </c>
      <c r="F79" s="10"/>
      <c r="G79"/>
      <c r="H79"/>
      <c r="I79"/>
      <c r="J79"/>
      <c r="K79"/>
      <c r="L79"/>
      <c r="M79"/>
      <c r="N79"/>
      <c r="O79"/>
    </row>
    <row r="80" spans="1:15" ht="7.5" customHeight="1">
      <c r="A80" s="13"/>
      <c r="B80" s="13"/>
      <c r="C80" s="49"/>
      <c r="D80" s="50"/>
      <c r="E80" s="50" t="s">
        <v>13</v>
      </c>
      <c r="F80" s="10"/>
      <c r="G80"/>
      <c r="H80"/>
      <c r="I80"/>
      <c r="J80"/>
      <c r="K80"/>
      <c r="L80"/>
      <c r="M80"/>
      <c r="N80"/>
      <c r="O80"/>
    </row>
    <row r="81" spans="1:15" ht="19.5" customHeight="1">
      <c r="A81" s="62">
        <v>6</v>
      </c>
      <c r="B81" s="63" t="s">
        <v>156</v>
      </c>
      <c r="C81" s="55"/>
      <c r="D81" s="24"/>
      <c r="E81" s="56" t="s">
        <v>13</v>
      </c>
      <c r="F81" s="10"/>
      <c r="G81"/>
      <c r="H81"/>
      <c r="I81"/>
      <c r="J81"/>
      <c r="K81"/>
      <c r="L81"/>
      <c r="M81"/>
      <c r="N81"/>
      <c r="O81"/>
    </row>
    <row r="82" spans="1:15" ht="19.5" customHeight="1">
      <c r="A82" s="64"/>
      <c r="B82" s="65" t="s">
        <v>157</v>
      </c>
      <c r="C82" s="30"/>
      <c r="D82" s="31"/>
      <c r="E82" s="51" t="s">
        <v>13</v>
      </c>
      <c r="F82" s="10"/>
      <c r="G82"/>
      <c r="H82"/>
      <c r="I82"/>
      <c r="J82"/>
      <c r="K82"/>
      <c r="L82"/>
      <c r="M82"/>
      <c r="N82"/>
      <c r="O82"/>
    </row>
    <row r="83" spans="1:15" ht="19.5" customHeight="1">
      <c r="A83" s="64"/>
      <c r="B83" s="65" t="s">
        <v>158</v>
      </c>
      <c r="C83" s="30"/>
      <c r="D83" s="31"/>
      <c r="E83" s="51" t="s">
        <v>13</v>
      </c>
      <c r="F83" s="10"/>
      <c r="G83"/>
      <c r="H83"/>
      <c r="I83"/>
      <c r="J83"/>
      <c r="K83"/>
      <c r="L83"/>
      <c r="M83"/>
      <c r="N83"/>
      <c r="O83"/>
    </row>
    <row r="84" spans="1:15" ht="19.5" customHeight="1">
      <c r="A84" s="64"/>
      <c r="B84" s="65" t="s">
        <v>159</v>
      </c>
      <c r="C84" s="30"/>
      <c r="D84" s="31"/>
      <c r="E84" s="51" t="s">
        <v>13</v>
      </c>
      <c r="F84" s="10"/>
      <c r="G84"/>
      <c r="H84"/>
      <c r="I84"/>
      <c r="J84"/>
      <c r="K84"/>
      <c r="L84"/>
      <c r="M84"/>
      <c r="N84"/>
      <c r="O84"/>
    </row>
    <row r="85" spans="1:15" ht="19.5" customHeight="1">
      <c r="A85" s="64"/>
      <c r="B85" s="65" t="s">
        <v>160</v>
      </c>
      <c r="C85" s="30"/>
      <c r="D85" s="31"/>
      <c r="E85" s="51" t="s">
        <v>13</v>
      </c>
      <c r="F85" s="10"/>
      <c r="G85"/>
      <c r="H85"/>
      <c r="I85"/>
      <c r="J85"/>
      <c r="K85"/>
      <c r="L85"/>
      <c r="M85"/>
      <c r="N85"/>
      <c r="O85"/>
    </row>
    <row r="86" spans="1:15" ht="19.5" customHeight="1">
      <c r="A86" s="64"/>
      <c r="B86" s="65" t="s">
        <v>161</v>
      </c>
      <c r="C86" s="30"/>
      <c r="D86" s="31"/>
      <c r="E86" s="51" t="s">
        <v>13</v>
      </c>
      <c r="F86" s="10"/>
      <c r="G86"/>
      <c r="H86"/>
      <c r="I86"/>
      <c r="J86"/>
      <c r="K86"/>
      <c r="L86"/>
      <c r="M86"/>
      <c r="N86"/>
      <c r="O86"/>
    </row>
    <row r="87" spans="1:15" ht="19.5" customHeight="1">
      <c r="A87" s="64"/>
      <c r="B87" s="65" t="s">
        <v>162</v>
      </c>
      <c r="C87" s="30"/>
      <c r="D87" s="31"/>
      <c r="E87" s="51" t="s">
        <v>13</v>
      </c>
      <c r="F87" s="10"/>
      <c r="G87"/>
      <c r="H87"/>
      <c r="I87"/>
      <c r="J87"/>
      <c r="K87"/>
      <c r="L87"/>
      <c r="M87"/>
      <c r="N87"/>
      <c r="O87"/>
    </row>
    <row r="88" spans="1:15" ht="19.5" customHeight="1">
      <c r="A88" s="64"/>
      <c r="B88" s="65" t="s">
        <v>163</v>
      </c>
      <c r="C88" s="30"/>
      <c r="D88" s="31"/>
      <c r="E88" s="51" t="s">
        <v>13</v>
      </c>
      <c r="F88" s="10"/>
      <c r="G88"/>
      <c r="H88"/>
      <c r="I88"/>
      <c r="J88"/>
      <c r="K88"/>
      <c r="L88"/>
      <c r="M88"/>
      <c r="N88"/>
      <c r="O88"/>
    </row>
    <row r="89" spans="1:15" ht="19.5" customHeight="1">
      <c r="A89" s="64"/>
      <c r="B89" s="65" t="s">
        <v>164</v>
      </c>
      <c r="C89" s="30"/>
      <c r="D89" s="31"/>
      <c r="E89" s="51" t="s">
        <v>13</v>
      </c>
      <c r="F89" s="10"/>
      <c r="G89"/>
      <c r="H89"/>
      <c r="I89"/>
      <c r="J89"/>
      <c r="K89"/>
      <c r="L89"/>
      <c r="M89"/>
      <c r="N89"/>
      <c r="O89"/>
    </row>
    <row r="90" spans="1:15" ht="19.5" customHeight="1">
      <c r="A90" s="64"/>
      <c r="B90" s="65" t="s">
        <v>165</v>
      </c>
      <c r="C90" s="30"/>
      <c r="D90" s="31"/>
      <c r="E90" s="51" t="s">
        <v>13</v>
      </c>
      <c r="F90" s="10"/>
      <c r="G90"/>
      <c r="H90"/>
      <c r="I90"/>
      <c r="J90"/>
      <c r="K90"/>
      <c r="L90"/>
      <c r="M90"/>
      <c r="N90"/>
      <c r="O90"/>
    </row>
    <row r="91" spans="1:15" ht="19.5" customHeight="1">
      <c r="A91" s="64"/>
      <c r="B91" s="65" t="s">
        <v>166</v>
      </c>
      <c r="C91" s="30"/>
      <c r="D91" s="31"/>
      <c r="E91" s="51" t="s">
        <v>13</v>
      </c>
      <c r="F91" s="10"/>
      <c r="G91"/>
      <c r="H91"/>
      <c r="I91"/>
      <c r="J91"/>
      <c r="K91"/>
      <c r="L91"/>
      <c r="M91"/>
      <c r="N91"/>
      <c r="O91"/>
    </row>
    <row r="92" spans="1:15" ht="19.5" customHeight="1">
      <c r="A92" s="64"/>
      <c r="B92" s="65" t="s">
        <v>167</v>
      </c>
      <c r="C92" s="30"/>
      <c r="D92" s="31"/>
      <c r="E92" s="51" t="s">
        <v>13</v>
      </c>
      <c r="F92" s="10"/>
      <c r="G92"/>
      <c r="H92"/>
      <c r="I92"/>
      <c r="J92"/>
      <c r="K92"/>
      <c r="L92"/>
      <c r="M92"/>
      <c r="N92"/>
      <c r="O92"/>
    </row>
    <row r="93" spans="1:15" ht="19.5" customHeight="1">
      <c r="A93" s="64"/>
      <c r="B93" s="65" t="s">
        <v>168</v>
      </c>
      <c r="C93" s="30"/>
      <c r="D93" s="31"/>
      <c r="E93" s="51" t="s">
        <v>13</v>
      </c>
      <c r="F93" s="10"/>
      <c r="G93"/>
      <c r="H93"/>
      <c r="I93"/>
      <c r="J93"/>
      <c r="K93"/>
      <c r="L93"/>
      <c r="M93"/>
      <c r="N93"/>
      <c r="O93"/>
    </row>
    <row r="94" spans="1:15" ht="19.5" customHeight="1">
      <c r="A94" s="68"/>
      <c r="B94" s="69" t="s">
        <v>169</v>
      </c>
      <c r="C94" s="52"/>
      <c r="D94" s="53"/>
      <c r="E94" s="54" t="s">
        <v>13</v>
      </c>
      <c r="F94" s="10"/>
      <c r="G94"/>
      <c r="H94"/>
      <c r="I94"/>
      <c r="J94"/>
      <c r="K94"/>
      <c r="L94"/>
      <c r="M94"/>
      <c r="N94"/>
      <c r="O94"/>
    </row>
    <row r="95" spans="1:15" ht="19.5" customHeight="1">
      <c r="A95" s="13"/>
      <c r="B95" s="13"/>
      <c r="F95" s="10"/>
      <c r="G95"/>
      <c r="H95"/>
      <c r="I95"/>
      <c r="J95"/>
      <c r="K95"/>
      <c r="L95"/>
      <c r="M95"/>
      <c r="N95"/>
      <c r="O95"/>
    </row>
    <row r="96" spans="1:15" ht="12.75">
      <c r="A96" s="13"/>
      <c r="B96" s="13"/>
      <c r="F96" s="10"/>
      <c r="G96"/>
      <c r="H96"/>
      <c r="I96"/>
      <c r="J96"/>
      <c r="K96"/>
      <c r="L96"/>
      <c r="M96"/>
      <c r="N96"/>
      <c r="O96"/>
    </row>
    <row r="97" spans="1:10" s="10" customFormat="1" ht="12.75">
      <c r="A97" s="17"/>
      <c r="C97" s="18"/>
      <c r="D97" s="18"/>
      <c r="E97" s="19"/>
      <c r="G97"/>
      <c r="H97"/>
      <c r="I97"/>
      <c r="J97"/>
    </row>
    <row r="98" spans="1:15" ht="12.75">
      <c r="A98" s="3"/>
      <c r="D98"/>
      <c r="E98" s="16"/>
      <c r="F98" s="10"/>
      <c r="G98"/>
      <c r="H98"/>
      <c r="I98"/>
      <c r="J98"/>
      <c r="K98"/>
      <c r="L98"/>
      <c r="M98"/>
      <c r="N98"/>
      <c r="O98"/>
    </row>
    <row r="99" spans="1:15" ht="12.75">
      <c r="A99" s="3"/>
      <c r="D99"/>
      <c r="E99" s="16"/>
      <c r="F99" s="10"/>
      <c r="G99"/>
      <c r="H99"/>
      <c r="I99"/>
      <c r="J99"/>
      <c r="K99"/>
      <c r="L99"/>
      <c r="M99"/>
      <c r="N99"/>
      <c r="O99"/>
    </row>
    <row r="100" spans="1:15" ht="12.75">
      <c r="A100" s="3"/>
      <c r="D100"/>
      <c r="E100" s="16"/>
      <c r="F100" s="10"/>
      <c r="G100"/>
      <c r="H100"/>
      <c r="I100"/>
      <c r="J100"/>
      <c r="K100"/>
      <c r="L100"/>
      <c r="M100"/>
      <c r="N100"/>
      <c r="O100"/>
    </row>
    <row r="101" spans="1:15" ht="12.75">
      <c r="A101" s="3"/>
      <c r="D101"/>
      <c r="E101" s="16"/>
      <c r="F101" s="10"/>
      <c r="G101"/>
      <c r="H101"/>
      <c r="I101"/>
      <c r="J101"/>
      <c r="K101"/>
      <c r="L101"/>
      <c r="M101"/>
      <c r="N101"/>
      <c r="O101"/>
    </row>
    <row r="102" spans="1:15" ht="12.75">
      <c r="A102" s="3"/>
      <c r="D102"/>
      <c r="E102" s="16"/>
      <c r="F102" s="10"/>
      <c r="G102"/>
      <c r="H102"/>
      <c r="I102"/>
      <c r="J102"/>
      <c r="K102"/>
      <c r="L102"/>
      <c r="M102"/>
      <c r="N102"/>
      <c r="O102"/>
    </row>
    <row r="103" spans="1:15" ht="12.75">
      <c r="A103" s="3"/>
      <c r="D103"/>
      <c r="E103" s="16"/>
      <c r="F103" s="10"/>
      <c r="G103"/>
      <c r="H103"/>
      <c r="I103"/>
      <c r="J103"/>
      <c r="K103"/>
      <c r="L103"/>
      <c r="M103"/>
      <c r="N103"/>
      <c r="O103"/>
    </row>
    <row r="104" spans="1:15" ht="12.75">
      <c r="A104" s="3"/>
      <c r="D104"/>
      <c r="E104" s="16"/>
      <c r="F104" s="10"/>
      <c r="G104"/>
      <c r="H104"/>
      <c r="I104"/>
      <c r="J104"/>
      <c r="K104"/>
      <c r="L104"/>
      <c r="M104"/>
      <c r="N104"/>
      <c r="O104"/>
    </row>
    <row r="105" spans="1:15" ht="12.75">
      <c r="A105" s="3"/>
      <c r="D105"/>
      <c r="E105" s="16"/>
      <c r="F105" s="10"/>
      <c r="G105"/>
      <c r="H105"/>
      <c r="I105"/>
      <c r="J105"/>
      <c r="K105"/>
      <c r="L105"/>
      <c r="M105"/>
      <c r="N105"/>
      <c r="O105"/>
    </row>
    <row r="106" spans="6:15" ht="12.75">
      <c r="F106" s="10"/>
      <c r="G106"/>
      <c r="H106"/>
      <c r="I106"/>
      <c r="J106"/>
      <c r="K106"/>
      <c r="L106"/>
      <c r="M106"/>
      <c r="N106"/>
      <c r="O106"/>
    </row>
    <row r="107" spans="6:15" ht="12.75">
      <c r="F107" s="10"/>
      <c r="G107"/>
      <c r="H107"/>
      <c r="I107"/>
      <c r="J107"/>
      <c r="K107"/>
      <c r="L107"/>
      <c r="M107"/>
      <c r="N107"/>
      <c r="O107"/>
    </row>
    <row r="108" spans="6:15" ht="12.75">
      <c r="F108" s="10"/>
      <c r="G108"/>
      <c r="H108"/>
      <c r="I108"/>
      <c r="J108"/>
      <c r="K108"/>
      <c r="L108"/>
      <c r="M108"/>
      <c r="N108"/>
      <c r="O108"/>
    </row>
    <row r="109" spans="6:15" ht="12.75">
      <c r="F109" s="10"/>
      <c r="G109"/>
      <c r="H109"/>
      <c r="I109"/>
      <c r="J109"/>
      <c r="K109"/>
      <c r="L109"/>
      <c r="M109"/>
      <c r="N109"/>
      <c r="O109"/>
    </row>
    <row r="110" spans="6:15" ht="12.75">
      <c r="F110" s="10"/>
      <c r="G110"/>
      <c r="H110"/>
      <c r="I110"/>
      <c r="J110"/>
      <c r="K110"/>
      <c r="L110"/>
      <c r="M110"/>
      <c r="N110"/>
      <c r="O110"/>
    </row>
    <row r="111" spans="6:15" ht="12.75">
      <c r="F111" s="10"/>
      <c r="G111"/>
      <c r="H111"/>
      <c r="I111"/>
      <c r="J111"/>
      <c r="K111"/>
      <c r="L111"/>
      <c r="M111"/>
      <c r="N111"/>
      <c r="O111"/>
    </row>
    <row r="112" spans="6:15" ht="12.75">
      <c r="F112" s="10"/>
      <c r="G112"/>
      <c r="H112"/>
      <c r="I112"/>
      <c r="J112"/>
      <c r="K112"/>
      <c r="L112"/>
      <c r="M112"/>
      <c r="N112"/>
      <c r="O112"/>
    </row>
    <row r="113" spans="6:15" ht="12.75">
      <c r="F113" s="10"/>
      <c r="G113"/>
      <c r="H113"/>
      <c r="I113"/>
      <c r="J113"/>
      <c r="K113"/>
      <c r="L113"/>
      <c r="M113"/>
      <c r="N113"/>
      <c r="O113"/>
    </row>
    <row r="114" spans="6:15" ht="12.75">
      <c r="F114" s="10"/>
      <c r="G114"/>
      <c r="H114"/>
      <c r="I114"/>
      <c r="J114"/>
      <c r="K114"/>
      <c r="L114"/>
      <c r="M114"/>
      <c r="N114"/>
      <c r="O114"/>
    </row>
    <row r="115" spans="6:15" ht="12.75">
      <c r="F115" s="10"/>
      <c r="G115"/>
      <c r="H115"/>
      <c r="I115"/>
      <c r="J115"/>
      <c r="K115"/>
      <c r="L115"/>
      <c r="M115"/>
      <c r="N115"/>
      <c r="O115"/>
    </row>
    <row r="116" spans="6:15" ht="12.75">
      <c r="F116" s="10"/>
      <c r="G116"/>
      <c r="H116"/>
      <c r="I116"/>
      <c r="J116"/>
      <c r="K116"/>
      <c r="L116"/>
      <c r="M116"/>
      <c r="N116"/>
      <c r="O116"/>
    </row>
    <row r="117" spans="6:15" ht="12.75">
      <c r="F117" s="10"/>
      <c r="G117"/>
      <c r="H117"/>
      <c r="I117"/>
      <c r="J117"/>
      <c r="K117"/>
      <c r="L117"/>
      <c r="M117"/>
      <c r="N117"/>
      <c r="O117"/>
    </row>
    <row r="118" spans="6:15" ht="12.75">
      <c r="F118" s="10"/>
      <c r="G118"/>
      <c r="H118"/>
      <c r="I118"/>
      <c r="J118"/>
      <c r="K118"/>
      <c r="L118"/>
      <c r="M118"/>
      <c r="N118"/>
      <c r="O118"/>
    </row>
    <row r="119" spans="6:15" ht="12.75">
      <c r="F119" s="10"/>
      <c r="G119"/>
      <c r="H119"/>
      <c r="I119"/>
      <c r="J119"/>
      <c r="K119"/>
      <c r="L119"/>
      <c r="M119"/>
      <c r="N119"/>
      <c r="O119"/>
    </row>
    <row r="120" spans="6:15" ht="12.75">
      <c r="F120" s="10"/>
      <c r="G120"/>
      <c r="H120"/>
      <c r="I120"/>
      <c r="J120"/>
      <c r="K120"/>
      <c r="L120"/>
      <c r="M120"/>
      <c r="N120"/>
      <c r="O120"/>
    </row>
    <row r="121" spans="6:15" ht="12.75">
      <c r="F121" s="10"/>
      <c r="G121"/>
      <c r="H121"/>
      <c r="I121"/>
      <c r="J121"/>
      <c r="K121"/>
      <c r="L121"/>
      <c r="M121"/>
      <c r="N121"/>
      <c r="O121"/>
    </row>
    <row r="122" spans="6:15" ht="12.75">
      <c r="F122" s="10"/>
      <c r="G122"/>
      <c r="H122"/>
      <c r="I122"/>
      <c r="J122"/>
      <c r="K122"/>
      <c r="L122"/>
      <c r="M122"/>
      <c r="N122"/>
      <c r="O122"/>
    </row>
    <row r="123" spans="6:15" ht="12.75">
      <c r="F123" s="10"/>
      <c r="G123"/>
      <c r="H123"/>
      <c r="I123"/>
      <c r="J123"/>
      <c r="K123"/>
      <c r="L123"/>
      <c r="M123"/>
      <c r="N123"/>
      <c r="O123"/>
    </row>
    <row r="124" spans="6:15" ht="12.75">
      <c r="F124" s="10"/>
      <c r="G124"/>
      <c r="H124"/>
      <c r="I124"/>
      <c r="J124"/>
      <c r="K124"/>
      <c r="L124"/>
      <c r="M124"/>
      <c r="N124"/>
      <c r="O124"/>
    </row>
    <row r="125" spans="6:15" ht="12.75">
      <c r="F125" s="10"/>
      <c r="G125"/>
      <c r="H125"/>
      <c r="I125"/>
      <c r="J125"/>
      <c r="K125"/>
      <c r="L125"/>
      <c r="M125"/>
      <c r="N125"/>
      <c r="O125"/>
    </row>
    <row r="126" spans="6:15" ht="12.75">
      <c r="F126" s="10"/>
      <c r="G126"/>
      <c r="H126"/>
      <c r="I126"/>
      <c r="J126"/>
      <c r="K126"/>
      <c r="L126"/>
      <c r="M126"/>
      <c r="N126"/>
      <c r="O126"/>
    </row>
    <row r="127" spans="6:15" ht="12.75">
      <c r="F127" s="10"/>
      <c r="G127"/>
      <c r="H127"/>
      <c r="I127"/>
      <c r="J127"/>
      <c r="K127"/>
      <c r="L127"/>
      <c r="M127"/>
      <c r="N127"/>
      <c r="O127"/>
    </row>
    <row r="128" spans="6:15" ht="12.75">
      <c r="F128" s="10"/>
      <c r="G128"/>
      <c r="H128"/>
      <c r="I128"/>
      <c r="J128"/>
      <c r="K128"/>
      <c r="L128"/>
      <c r="M128"/>
      <c r="N128"/>
      <c r="O128"/>
    </row>
    <row r="129" spans="6:15" ht="12.75">
      <c r="F129" s="10"/>
      <c r="G129"/>
      <c r="H129"/>
      <c r="I129"/>
      <c r="J129"/>
      <c r="K129"/>
      <c r="L129"/>
      <c r="M129"/>
      <c r="N129"/>
      <c r="O129"/>
    </row>
    <row r="130" spans="6:15" ht="12.75">
      <c r="F130" s="10"/>
      <c r="G130"/>
      <c r="H130"/>
      <c r="I130"/>
      <c r="J130"/>
      <c r="K130"/>
      <c r="L130"/>
      <c r="M130"/>
      <c r="N130"/>
      <c r="O130"/>
    </row>
    <row r="131" spans="6:15" ht="12.75">
      <c r="F131" s="10"/>
      <c r="G131"/>
      <c r="H131"/>
      <c r="I131"/>
      <c r="J131"/>
      <c r="K131"/>
      <c r="L131"/>
      <c r="M131"/>
      <c r="N131"/>
      <c r="O131"/>
    </row>
    <row r="132" spans="6:15" ht="12.75">
      <c r="F132" s="10"/>
      <c r="G132"/>
      <c r="H132"/>
      <c r="I132"/>
      <c r="J132"/>
      <c r="K132"/>
      <c r="L132"/>
      <c r="M132"/>
      <c r="N132"/>
      <c r="O132"/>
    </row>
    <row r="133" spans="6:15" ht="12.75">
      <c r="F133" s="10"/>
      <c r="G133"/>
      <c r="H133"/>
      <c r="I133"/>
      <c r="J133"/>
      <c r="K133"/>
      <c r="L133"/>
      <c r="M133"/>
      <c r="N133"/>
      <c r="O133"/>
    </row>
    <row r="134" spans="6:15" ht="12.75">
      <c r="F134" s="10"/>
      <c r="G134"/>
      <c r="H134"/>
      <c r="I134"/>
      <c r="J134"/>
      <c r="K134"/>
      <c r="L134"/>
      <c r="M134"/>
      <c r="N134"/>
      <c r="O134"/>
    </row>
    <row r="135" spans="6:15" ht="12.75">
      <c r="F135" s="10"/>
      <c r="G135"/>
      <c r="H135"/>
      <c r="I135"/>
      <c r="J135"/>
      <c r="K135"/>
      <c r="L135"/>
      <c r="M135"/>
      <c r="N135"/>
      <c r="O135"/>
    </row>
    <row r="136" spans="6:15" ht="12.75">
      <c r="F136" s="10"/>
      <c r="G136"/>
      <c r="H136"/>
      <c r="I136"/>
      <c r="J136"/>
      <c r="K136"/>
      <c r="L136"/>
      <c r="M136"/>
      <c r="N136"/>
      <c r="O136"/>
    </row>
    <row r="137" spans="6:15" ht="12.75">
      <c r="F137" s="10"/>
      <c r="G137"/>
      <c r="H137"/>
      <c r="I137"/>
      <c r="J137"/>
      <c r="K137"/>
      <c r="L137"/>
      <c r="M137"/>
      <c r="N137"/>
      <c r="O137"/>
    </row>
    <row r="138" spans="6:15" ht="12.75">
      <c r="F138" s="10"/>
      <c r="G138"/>
      <c r="H138"/>
      <c r="I138"/>
      <c r="J138"/>
      <c r="K138"/>
      <c r="L138"/>
      <c r="M138"/>
      <c r="N138"/>
      <c r="O138"/>
    </row>
    <row r="139" spans="6:15" ht="12.75">
      <c r="F139" s="10"/>
      <c r="G139"/>
      <c r="H139"/>
      <c r="I139"/>
      <c r="J139"/>
      <c r="K139"/>
      <c r="L139"/>
      <c r="M139"/>
      <c r="N139"/>
      <c r="O139"/>
    </row>
    <row r="140" spans="6:15" ht="12.75">
      <c r="F140" s="10"/>
      <c r="G140"/>
      <c r="H140"/>
      <c r="I140"/>
      <c r="J140"/>
      <c r="K140"/>
      <c r="L140"/>
      <c r="M140"/>
      <c r="N140"/>
      <c r="O140"/>
    </row>
    <row r="141" spans="6:15" ht="12.75">
      <c r="F141" s="10"/>
      <c r="G141"/>
      <c r="H141"/>
      <c r="I141"/>
      <c r="J141"/>
      <c r="K141"/>
      <c r="L141"/>
      <c r="M141"/>
      <c r="N141"/>
      <c r="O141"/>
    </row>
    <row r="142" spans="6:15" ht="12.75">
      <c r="F142" s="10"/>
      <c r="G142"/>
      <c r="H142"/>
      <c r="I142"/>
      <c r="J142"/>
      <c r="K142"/>
      <c r="L142"/>
      <c r="M142"/>
      <c r="N142"/>
      <c r="O142"/>
    </row>
    <row r="143" spans="6:15" ht="12.75">
      <c r="F143" s="10"/>
      <c r="G143"/>
      <c r="H143"/>
      <c r="I143"/>
      <c r="J143"/>
      <c r="K143"/>
      <c r="L143"/>
      <c r="M143"/>
      <c r="N143"/>
      <c r="O143"/>
    </row>
    <row r="144" spans="6:15" ht="12.75">
      <c r="F144" s="10"/>
      <c r="G144"/>
      <c r="H144"/>
      <c r="I144"/>
      <c r="J144"/>
      <c r="K144"/>
      <c r="L144"/>
      <c r="M144"/>
      <c r="N144"/>
      <c r="O144"/>
    </row>
    <row r="145" spans="6:15" ht="12.75">
      <c r="F145" s="10"/>
      <c r="G145"/>
      <c r="H145"/>
      <c r="I145"/>
      <c r="J145"/>
      <c r="K145"/>
      <c r="L145"/>
      <c r="M145"/>
      <c r="N145"/>
      <c r="O145"/>
    </row>
    <row r="146" spans="6:15" ht="12.75">
      <c r="F146" s="10"/>
      <c r="G146"/>
      <c r="H146"/>
      <c r="I146"/>
      <c r="J146"/>
      <c r="K146"/>
      <c r="L146"/>
      <c r="M146"/>
      <c r="N146"/>
      <c r="O146"/>
    </row>
    <row r="147" spans="6:15" ht="12.75">
      <c r="F147" s="10"/>
      <c r="G147"/>
      <c r="H147"/>
      <c r="I147"/>
      <c r="J147"/>
      <c r="K147"/>
      <c r="L147"/>
      <c r="M147"/>
      <c r="N147"/>
      <c r="O147"/>
    </row>
    <row r="148" spans="6:15" ht="12.75">
      <c r="F148" s="10"/>
      <c r="G148"/>
      <c r="H148"/>
      <c r="I148"/>
      <c r="J148"/>
      <c r="K148"/>
      <c r="L148"/>
      <c r="M148"/>
      <c r="N148"/>
      <c r="O148"/>
    </row>
    <row r="149" spans="6:15" ht="12.75">
      <c r="F149" s="10"/>
      <c r="G149"/>
      <c r="H149"/>
      <c r="I149"/>
      <c r="J149"/>
      <c r="K149"/>
      <c r="L149"/>
      <c r="M149"/>
      <c r="N149"/>
      <c r="O149"/>
    </row>
    <row r="150" spans="6:15" ht="12.75">
      <c r="F150" s="10"/>
      <c r="G150"/>
      <c r="H150"/>
      <c r="I150"/>
      <c r="J150"/>
      <c r="K150"/>
      <c r="L150"/>
      <c r="M150"/>
      <c r="N150"/>
      <c r="O150"/>
    </row>
    <row r="151" spans="6:15" ht="12.75">
      <c r="F151" s="10"/>
      <c r="G151"/>
      <c r="H151"/>
      <c r="I151"/>
      <c r="J151"/>
      <c r="K151"/>
      <c r="L151"/>
      <c r="M151"/>
      <c r="N151"/>
      <c r="O151"/>
    </row>
    <row r="152" spans="6:15" ht="12.75">
      <c r="F152" s="10"/>
      <c r="G152"/>
      <c r="H152"/>
      <c r="I152"/>
      <c r="J152"/>
      <c r="K152"/>
      <c r="L152"/>
      <c r="M152"/>
      <c r="N152"/>
      <c r="O152"/>
    </row>
    <row r="153" spans="6:15" ht="12.75">
      <c r="F153" s="10"/>
      <c r="G153"/>
      <c r="H153"/>
      <c r="I153"/>
      <c r="J153"/>
      <c r="K153"/>
      <c r="L153"/>
      <c r="M153"/>
      <c r="N153"/>
      <c r="O153"/>
    </row>
    <row r="154" spans="6:15" ht="12.75">
      <c r="F154" s="10"/>
      <c r="G154"/>
      <c r="H154"/>
      <c r="I154"/>
      <c r="J154"/>
      <c r="K154"/>
      <c r="L154"/>
      <c r="M154"/>
      <c r="N154"/>
      <c r="O154"/>
    </row>
    <row r="155" spans="6:15" ht="12.75">
      <c r="F155" s="10"/>
      <c r="G155"/>
      <c r="H155"/>
      <c r="I155"/>
      <c r="J155"/>
      <c r="K155"/>
      <c r="L155"/>
      <c r="M155"/>
      <c r="N155"/>
      <c r="O155"/>
    </row>
    <row r="156" spans="6:15" ht="12.75">
      <c r="F156" s="10"/>
      <c r="G156"/>
      <c r="H156"/>
      <c r="I156"/>
      <c r="J156"/>
      <c r="K156"/>
      <c r="L156"/>
      <c r="M156"/>
      <c r="N156"/>
      <c r="O156"/>
    </row>
    <row r="157" spans="6:15" ht="12.75">
      <c r="F157" s="10"/>
      <c r="G157"/>
      <c r="H157"/>
      <c r="I157"/>
      <c r="J157"/>
      <c r="K157"/>
      <c r="L157"/>
      <c r="M157"/>
      <c r="N157"/>
      <c r="O157"/>
    </row>
    <row r="158" spans="6:15" ht="12.75">
      <c r="F158" s="10"/>
      <c r="G158"/>
      <c r="H158"/>
      <c r="I158"/>
      <c r="J158"/>
      <c r="K158"/>
      <c r="L158"/>
      <c r="M158"/>
      <c r="N158"/>
      <c r="O158"/>
    </row>
    <row r="159" spans="6:15" ht="12.75">
      <c r="F159" s="10"/>
      <c r="G159"/>
      <c r="H159"/>
      <c r="I159"/>
      <c r="J159"/>
      <c r="K159"/>
      <c r="L159"/>
      <c r="M159"/>
      <c r="N159"/>
      <c r="O159"/>
    </row>
    <row r="160" spans="6:15" ht="12.75">
      <c r="F160" s="10"/>
      <c r="G160"/>
      <c r="H160"/>
      <c r="I160"/>
      <c r="J160"/>
      <c r="K160"/>
      <c r="L160"/>
      <c r="M160"/>
      <c r="N160"/>
      <c r="O160"/>
    </row>
    <row r="161" spans="6:15" ht="12.75">
      <c r="F161" s="10"/>
      <c r="G161"/>
      <c r="H161"/>
      <c r="I161"/>
      <c r="J161"/>
      <c r="K161"/>
      <c r="L161"/>
      <c r="M161"/>
      <c r="N161"/>
      <c r="O161"/>
    </row>
    <row r="162" spans="6:15" ht="12.75">
      <c r="F162" s="10"/>
      <c r="G162"/>
      <c r="H162"/>
      <c r="I162"/>
      <c r="J162"/>
      <c r="K162"/>
      <c r="L162"/>
      <c r="M162"/>
      <c r="N162"/>
      <c r="O162"/>
    </row>
    <row r="163" spans="6:15" ht="12.75">
      <c r="F163" s="10"/>
      <c r="G163"/>
      <c r="H163"/>
      <c r="I163"/>
      <c r="J163"/>
      <c r="K163"/>
      <c r="L163"/>
      <c r="M163"/>
      <c r="N163"/>
      <c r="O163"/>
    </row>
    <row r="164" spans="6:15" ht="12.75">
      <c r="F164" s="10"/>
      <c r="G164"/>
      <c r="H164"/>
      <c r="I164"/>
      <c r="J164"/>
      <c r="K164"/>
      <c r="L164"/>
      <c r="M164"/>
      <c r="N164"/>
      <c r="O164"/>
    </row>
    <row r="165" spans="6:15" ht="12.75">
      <c r="F165" s="10"/>
      <c r="G165"/>
      <c r="H165"/>
      <c r="I165"/>
      <c r="J165"/>
      <c r="K165"/>
      <c r="L165"/>
      <c r="M165"/>
      <c r="N165"/>
      <c r="O165"/>
    </row>
    <row r="166" spans="6:15" ht="12.75">
      <c r="F166" s="10"/>
      <c r="G166"/>
      <c r="H166"/>
      <c r="I166"/>
      <c r="J166"/>
      <c r="K166"/>
      <c r="L166"/>
      <c r="M166"/>
      <c r="N166"/>
      <c r="O166"/>
    </row>
    <row r="167" spans="6:15" ht="12.75">
      <c r="F167" s="10"/>
      <c r="G167"/>
      <c r="H167"/>
      <c r="I167"/>
      <c r="J167"/>
      <c r="K167"/>
      <c r="L167"/>
      <c r="M167"/>
      <c r="N167"/>
      <c r="O167"/>
    </row>
    <row r="168" spans="6:15" ht="12.75">
      <c r="F168" s="10"/>
      <c r="G168"/>
      <c r="H168"/>
      <c r="I168"/>
      <c r="J168"/>
      <c r="K168"/>
      <c r="L168"/>
      <c r="M168"/>
      <c r="N168"/>
      <c r="O168"/>
    </row>
    <row r="169" spans="6:15" ht="12.75">
      <c r="F169" s="10"/>
      <c r="G169"/>
      <c r="H169"/>
      <c r="I169"/>
      <c r="J169"/>
      <c r="K169"/>
      <c r="L169"/>
      <c r="M169"/>
      <c r="N169"/>
      <c r="O169"/>
    </row>
    <row r="170" spans="6:15" ht="12.75">
      <c r="F170" s="10"/>
      <c r="G170"/>
      <c r="H170"/>
      <c r="I170"/>
      <c r="J170"/>
      <c r="K170"/>
      <c r="L170"/>
      <c r="M170"/>
      <c r="N170"/>
      <c r="O170"/>
    </row>
    <row r="171" spans="6:15" ht="12.75">
      <c r="F171" s="10"/>
      <c r="G171"/>
      <c r="H171"/>
      <c r="I171"/>
      <c r="J171"/>
      <c r="K171"/>
      <c r="L171"/>
      <c r="M171"/>
      <c r="N171"/>
      <c r="O171"/>
    </row>
    <row r="172" spans="6:15" ht="12.75">
      <c r="F172" s="10"/>
      <c r="G172"/>
      <c r="H172"/>
      <c r="I172"/>
      <c r="J172"/>
      <c r="K172"/>
      <c r="L172"/>
      <c r="M172"/>
      <c r="N172"/>
      <c r="O172"/>
    </row>
    <row r="173" spans="6:15" ht="12.75">
      <c r="F173" s="10"/>
      <c r="G173"/>
      <c r="H173"/>
      <c r="I173"/>
      <c r="J173"/>
      <c r="K173"/>
      <c r="L173"/>
      <c r="M173"/>
      <c r="N173"/>
      <c r="O173"/>
    </row>
    <row r="174" spans="6:15" ht="12.75">
      <c r="F174" s="10"/>
      <c r="G174"/>
      <c r="H174"/>
      <c r="I174"/>
      <c r="J174"/>
      <c r="K174"/>
      <c r="L174"/>
      <c r="M174"/>
      <c r="N174"/>
      <c r="O174"/>
    </row>
    <row r="175" spans="6:15" ht="12.75">
      <c r="F175" s="10"/>
      <c r="G175"/>
      <c r="H175"/>
      <c r="I175"/>
      <c r="J175"/>
      <c r="K175"/>
      <c r="L175"/>
      <c r="M175"/>
      <c r="N175"/>
      <c r="O175"/>
    </row>
    <row r="176" spans="6:15" ht="12.75">
      <c r="F176" s="10"/>
      <c r="G176"/>
      <c r="H176"/>
      <c r="I176"/>
      <c r="J176"/>
      <c r="K176"/>
      <c r="L176"/>
      <c r="M176"/>
      <c r="N176"/>
      <c r="O176"/>
    </row>
    <row r="177" spans="6:15" ht="12.75">
      <c r="F177" s="10"/>
      <c r="G177"/>
      <c r="H177"/>
      <c r="I177"/>
      <c r="J177"/>
      <c r="K177"/>
      <c r="L177"/>
      <c r="M177"/>
      <c r="N177"/>
      <c r="O177"/>
    </row>
    <row r="178" spans="6:15" ht="12.75">
      <c r="F178" s="10"/>
      <c r="G178"/>
      <c r="H178"/>
      <c r="I178"/>
      <c r="J178"/>
      <c r="K178"/>
      <c r="L178"/>
      <c r="M178"/>
      <c r="N178"/>
      <c r="O178"/>
    </row>
    <row r="179" spans="6:15" ht="12.75">
      <c r="F179" s="10"/>
      <c r="G179"/>
      <c r="H179"/>
      <c r="I179"/>
      <c r="J179"/>
      <c r="K179"/>
      <c r="L179"/>
      <c r="M179"/>
      <c r="N179"/>
      <c r="O179"/>
    </row>
    <row r="180" spans="6:15" ht="12.75">
      <c r="F180" s="10"/>
      <c r="G180"/>
      <c r="H180"/>
      <c r="I180"/>
      <c r="J180"/>
      <c r="K180"/>
      <c r="L180"/>
      <c r="M180"/>
      <c r="N180"/>
      <c r="O180"/>
    </row>
    <row r="181" spans="6:15" ht="12.75">
      <c r="F181" s="10"/>
      <c r="G181"/>
      <c r="H181"/>
      <c r="I181"/>
      <c r="J181"/>
      <c r="K181"/>
      <c r="L181"/>
      <c r="M181"/>
      <c r="N181"/>
      <c r="O181"/>
    </row>
    <row r="182" spans="6:15" ht="12.75">
      <c r="F182" s="10"/>
      <c r="G182"/>
      <c r="H182"/>
      <c r="I182"/>
      <c r="J182"/>
      <c r="K182"/>
      <c r="L182"/>
      <c r="M182"/>
      <c r="N182"/>
      <c r="O182"/>
    </row>
    <row r="183" spans="6:15" ht="12.75">
      <c r="F183" s="10"/>
      <c r="G183"/>
      <c r="H183"/>
      <c r="I183"/>
      <c r="J183"/>
      <c r="K183"/>
      <c r="L183"/>
      <c r="M183"/>
      <c r="N183"/>
      <c r="O183"/>
    </row>
    <row r="184" spans="6:15" ht="12.75">
      <c r="F184" s="10"/>
      <c r="G184"/>
      <c r="H184"/>
      <c r="I184"/>
      <c r="J184"/>
      <c r="K184"/>
      <c r="L184"/>
      <c r="M184"/>
      <c r="N184"/>
      <c r="O184"/>
    </row>
    <row r="185" spans="6:15" ht="12.75">
      <c r="F185" s="10"/>
      <c r="G185"/>
      <c r="H185"/>
      <c r="I185"/>
      <c r="J185"/>
      <c r="K185"/>
      <c r="L185"/>
      <c r="M185"/>
      <c r="N185"/>
      <c r="O185"/>
    </row>
    <row r="186" spans="6:15" ht="12.75">
      <c r="F186" s="10"/>
      <c r="G186"/>
      <c r="H186"/>
      <c r="I186"/>
      <c r="J186"/>
      <c r="K186"/>
      <c r="L186"/>
      <c r="M186"/>
      <c r="N186"/>
      <c r="O186"/>
    </row>
    <row r="187" spans="6:15" ht="12.75">
      <c r="F187" s="10"/>
      <c r="G187"/>
      <c r="H187"/>
      <c r="I187"/>
      <c r="J187"/>
      <c r="K187"/>
      <c r="L187"/>
      <c r="M187"/>
      <c r="N187"/>
      <c r="O187"/>
    </row>
    <row r="188" spans="6:15" ht="12.75">
      <c r="F188" s="10"/>
      <c r="G188"/>
      <c r="H188"/>
      <c r="I188"/>
      <c r="J188"/>
      <c r="K188"/>
      <c r="L188"/>
      <c r="M188"/>
      <c r="N188"/>
      <c r="O188"/>
    </row>
    <row r="189" spans="6:15" ht="12.75">
      <c r="F189" s="10"/>
      <c r="G189"/>
      <c r="H189"/>
      <c r="I189"/>
      <c r="J189"/>
      <c r="K189"/>
      <c r="L189"/>
      <c r="M189"/>
      <c r="N189"/>
      <c r="O189"/>
    </row>
    <row r="190" spans="6:15" ht="12.75">
      <c r="F190" s="10"/>
      <c r="G190"/>
      <c r="H190"/>
      <c r="I190"/>
      <c r="J190"/>
      <c r="K190"/>
      <c r="L190"/>
      <c r="M190"/>
      <c r="N190"/>
      <c r="O190"/>
    </row>
    <row r="191" spans="6:15" ht="12.75">
      <c r="F191" s="10"/>
      <c r="G191"/>
      <c r="H191"/>
      <c r="I191"/>
      <c r="J191"/>
      <c r="K191"/>
      <c r="L191"/>
      <c r="M191"/>
      <c r="N191"/>
      <c r="O191"/>
    </row>
    <row r="192" spans="6:15" ht="12.75">
      <c r="F192" s="10"/>
      <c r="G192"/>
      <c r="H192"/>
      <c r="I192"/>
      <c r="J192"/>
      <c r="K192"/>
      <c r="L192"/>
      <c r="M192"/>
      <c r="N192"/>
      <c r="O192"/>
    </row>
    <row r="193" spans="6:15" ht="12.75">
      <c r="F193" s="10"/>
      <c r="G193"/>
      <c r="H193"/>
      <c r="I193"/>
      <c r="J193"/>
      <c r="K193"/>
      <c r="L193"/>
      <c r="M193"/>
      <c r="N193"/>
      <c r="O193"/>
    </row>
    <row r="194" spans="6:15" ht="12.75">
      <c r="F194" s="10"/>
      <c r="G194"/>
      <c r="H194"/>
      <c r="I194"/>
      <c r="J194"/>
      <c r="K194"/>
      <c r="L194"/>
      <c r="M194"/>
      <c r="N194"/>
      <c r="O194"/>
    </row>
    <row r="195" spans="6:15" ht="12.75">
      <c r="F195" s="10"/>
      <c r="G195"/>
      <c r="H195"/>
      <c r="I195"/>
      <c r="J195"/>
      <c r="K195"/>
      <c r="L195"/>
      <c r="M195"/>
      <c r="N195"/>
      <c r="O195"/>
    </row>
    <row r="196" spans="6:15" ht="12.75">
      <c r="F196" s="10"/>
      <c r="G196"/>
      <c r="H196"/>
      <c r="I196"/>
      <c r="J196"/>
      <c r="K196"/>
      <c r="L196"/>
      <c r="M196"/>
      <c r="N196"/>
      <c r="O196"/>
    </row>
    <row r="197" spans="6:15" ht="12.75">
      <c r="F197" s="10"/>
      <c r="G197"/>
      <c r="H197"/>
      <c r="I197"/>
      <c r="J197"/>
      <c r="K197"/>
      <c r="L197"/>
      <c r="M197"/>
      <c r="N197"/>
      <c r="O197"/>
    </row>
    <row r="198" spans="6:15" ht="12.75">
      <c r="F198" s="10"/>
      <c r="G198"/>
      <c r="H198"/>
      <c r="I198"/>
      <c r="J198"/>
      <c r="K198"/>
      <c r="L198"/>
      <c r="M198"/>
      <c r="N198"/>
      <c r="O198"/>
    </row>
    <row r="199" spans="6:15" ht="12.75">
      <c r="F199" s="10"/>
      <c r="G199"/>
      <c r="H199"/>
      <c r="I199"/>
      <c r="J199"/>
      <c r="K199"/>
      <c r="L199"/>
      <c r="M199"/>
      <c r="N199"/>
      <c r="O199"/>
    </row>
    <row r="200" spans="6:15" ht="12.75">
      <c r="F200" s="10"/>
      <c r="G200"/>
      <c r="H200"/>
      <c r="I200"/>
      <c r="J200"/>
      <c r="K200"/>
      <c r="L200"/>
      <c r="M200"/>
      <c r="N200"/>
      <c r="O200"/>
    </row>
    <row r="201" spans="6:15" ht="12.75">
      <c r="F201" s="10"/>
      <c r="G201"/>
      <c r="H201"/>
      <c r="I201"/>
      <c r="J201"/>
      <c r="K201"/>
      <c r="L201"/>
      <c r="M201"/>
      <c r="N201"/>
      <c r="O201"/>
    </row>
    <row r="202" spans="6:15" ht="12.75">
      <c r="F202" s="10"/>
      <c r="G202"/>
      <c r="H202"/>
      <c r="I202"/>
      <c r="J202"/>
      <c r="K202"/>
      <c r="L202"/>
      <c r="M202"/>
      <c r="N202"/>
      <c r="O202"/>
    </row>
    <row r="203" spans="6:15" ht="12.75">
      <c r="F203" s="10"/>
      <c r="G203"/>
      <c r="H203"/>
      <c r="I203"/>
      <c r="J203"/>
      <c r="K203"/>
      <c r="L203"/>
      <c r="M203"/>
      <c r="N203"/>
      <c r="O203"/>
    </row>
    <row r="204" spans="6:15" ht="12.75">
      <c r="F204" s="10"/>
      <c r="G204"/>
      <c r="H204"/>
      <c r="I204"/>
      <c r="J204"/>
      <c r="K204"/>
      <c r="L204"/>
      <c r="M204"/>
      <c r="N204"/>
      <c r="O204"/>
    </row>
    <row r="205" spans="6:15" ht="12.75">
      <c r="F205" s="10"/>
      <c r="G205"/>
      <c r="H205"/>
      <c r="I205"/>
      <c r="J205"/>
      <c r="K205"/>
      <c r="L205"/>
      <c r="M205"/>
      <c r="N205"/>
      <c r="O205"/>
    </row>
    <row r="206" spans="6:15" ht="12.75">
      <c r="F206" s="10"/>
      <c r="G206"/>
      <c r="H206"/>
      <c r="I206"/>
      <c r="J206"/>
      <c r="K206"/>
      <c r="L206"/>
      <c r="M206"/>
      <c r="N206"/>
      <c r="O206"/>
    </row>
    <row r="207" spans="6:15" ht="12.75">
      <c r="F207" s="10"/>
      <c r="G207"/>
      <c r="H207"/>
      <c r="I207"/>
      <c r="J207"/>
      <c r="K207"/>
      <c r="L207"/>
      <c r="M207"/>
      <c r="N207"/>
      <c r="O207"/>
    </row>
    <row r="208" spans="6:15" ht="12.75">
      <c r="F208" s="10"/>
      <c r="G208"/>
      <c r="H208"/>
      <c r="I208"/>
      <c r="J208"/>
      <c r="K208"/>
      <c r="L208"/>
      <c r="M208"/>
      <c r="N208"/>
      <c r="O208"/>
    </row>
    <row r="209" spans="6:15" ht="12.75">
      <c r="F209" s="10"/>
      <c r="G209"/>
      <c r="H209"/>
      <c r="I209"/>
      <c r="J209"/>
      <c r="K209"/>
      <c r="L209"/>
      <c r="M209"/>
      <c r="N209"/>
      <c r="O209"/>
    </row>
    <row r="210" spans="6:15" ht="12.75">
      <c r="F210" s="10"/>
      <c r="G210"/>
      <c r="H210"/>
      <c r="I210"/>
      <c r="J210"/>
      <c r="K210"/>
      <c r="L210"/>
      <c r="M210"/>
      <c r="N210"/>
      <c r="O210"/>
    </row>
    <row r="211" spans="6:15" ht="12.75">
      <c r="F211" s="10"/>
      <c r="G211"/>
      <c r="H211"/>
      <c r="I211"/>
      <c r="J211"/>
      <c r="K211"/>
      <c r="L211"/>
      <c r="M211"/>
      <c r="N211"/>
      <c r="O211"/>
    </row>
    <row r="212" spans="6:15" ht="12.75">
      <c r="F212" s="10"/>
      <c r="G212"/>
      <c r="H212"/>
      <c r="I212"/>
      <c r="J212"/>
      <c r="K212"/>
      <c r="L212"/>
      <c r="M212"/>
      <c r="N212"/>
      <c r="O212"/>
    </row>
    <row r="213" spans="6:15" ht="12.75">
      <c r="F213" s="10"/>
      <c r="G213"/>
      <c r="H213"/>
      <c r="I213"/>
      <c r="J213"/>
      <c r="K213"/>
      <c r="L213"/>
      <c r="M213"/>
      <c r="N213"/>
      <c r="O213"/>
    </row>
    <row r="214" spans="6:15" ht="12.75">
      <c r="F214" s="10"/>
      <c r="G214"/>
      <c r="H214"/>
      <c r="I214"/>
      <c r="J214"/>
      <c r="K214"/>
      <c r="L214"/>
      <c r="M214"/>
      <c r="N214"/>
      <c r="O214"/>
    </row>
    <row r="215" spans="6:15" ht="12.75">
      <c r="F215" s="10"/>
      <c r="G215"/>
      <c r="H215"/>
      <c r="I215"/>
      <c r="J215"/>
      <c r="K215"/>
      <c r="L215"/>
      <c r="M215"/>
      <c r="N215"/>
      <c r="O215"/>
    </row>
    <row r="216" spans="6:15" ht="12.75">
      <c r="F216" s="10"/>
      <c r="G216"/>
      <c r="H216"/>
      <c r="I216"/>
      <c r="J216"/>
      <c r="K216"/>
      <c r="L216"/>
      <c r="M216"/>
      <c r="N216"/>
      <c r="O216"/>
    </row>
    <row r="217" spans="6:15" ht="12.75">
      <c r="F217" s="10"/>
      <c r="G217"/>
      <c r="H217"/>
      <c r="I217"/>
      <c r="J217"/>
      <c r="K217"/>
      <c r="L217"/>
      <c r="M217"/>
      <c r="N217"/>
      <c r="O217"/>
    </row>
    <row r="218" spans="6:15" ht="12.75">
      <c r="F218" s="10"/>
      <c r="G218"/>
      <c r="H218"/>
      <c r="I218"/>
      <c r="J218"/>
      <c r="K218"/>
      <c r="L218"/>
      <c r="M218"/>
      <c r="N218"/>
      <c r="O218"/>
    </row>
    <row r="219" spans="6:15" ht="12.75">
      <c r="F219" s="10"/>
      <c r="G219"/>
      <c r="H219"/>
      <c r="I219"/>
      <c r="J219"/>
      <c r="K219"/>
      <c r="L219"/>
      <c r="M219"/>
      <c r="N219"/>
      <c r="O219"/>
    </row>
    <row r="220" spans="6:15" ht="12.75">
      <c r="F220" s="10"/>
      <c r="G220"/>
      <c r="H220"/>
      <c r="I220"/>
      <c r="J220"/>
      <c r="K220"/>
      <c r="L220"/>
      <c r="M220"/>
      <c r="N220"/>
      <c r="O220"/>
    </row>
    <row r="221" spans="6:15" ht="12.75">
      <c r="F221" s="10"/>
      <c r="G221"/>
      <c r="H221"/>
      <c r="I221"/>
      <c r="J221"/>
      <c r="K221"/>
      <c r="L221"/>
      <c r="M221"/>
      <c r="N221"/>
      <c r="O221"/>
    </row>
    <row r="222" spans="6:15" ht="12.75">
      <c r="F222" s="10"/>
      <c r="G222"/>
      <c r="H222"/>
      <c r="I222"/>
      <c r="J222"/>
      <c r="K222"/>
      <c r="L222"/>
      <c r="M222"/>
      <c r="N222"/>
      <c r="O222"/>
    </row>
    <row r="223" spans="6:15" ht="12.75">
      <c r="F223" s="10"/>
      <c r="G223"/>
      <c r="H223"/>
      <c r="I223"/>
      <c r="J223"/>
      <c r="K223"/>
      <c r="L223"/>
      <c r="M223"/>
      <c r="N223"/>
      <c r="O223"/>
    </row>
    <row r="224" spans="6:15" ht="12.75">
      <c r="F224" s="10"/>
      <c r="G224"/>
      <c r="H224"/>
      <c r="I224"/>
      <c r="J224"/>
      <c r="K224"/>
      <c r="L224"/>
      <c r="M224"/>
      <c r="N224"/>
      <c r="O224"/>
    </row>
    <row r="225" spans="6:15" ht="12.75">
      <c r="F225" s="10"/>
      <c r="G225"/>
      <c r="H225"/>
      <c r="I225"/>
      <c r="J225"/>
      <c r="K225"/>
      <c r="L225"/>
      <c r="M225"/>
      <c r="N225"/>
      <c r="O225"/>
    </row>
    <row r="226" spans="6:15" ht="12.75">
      <c r="F226" s="10"/>
      <c r="G226"/>
      <c r="H226"/>
      <c r="I226"/>
      <c r="J226"/>
      <c r="K226"/>
      <c r="L226"/>
      <c r="M226"/>
      <c r="N226"/>
      <c r="O226"/>
    </row>
    <row r="227" spans="6:15" ht="12.75">
      <c r="F227" s="10"/>
      <c r="G227"/>
      <c r="H227"/>
      <c r="I227"/>
      <c r="J227"/>
      <c r="K227"/>
      <c r="L227"/>
      <c r="M227"/>
      <c r="N227"/>
      <c r="O227"/>
    </row>
    <row r="228" spans="6:15" ht="12.75">
      <c r="F228" s="10"/>
      <c r="G228"/>
      <c r="H228"/>
      <c r="I228"/>
      <c r="J228"/>
      <c r="K228"/>
      <c r="L228"/>
      <c r="M228"/>
      <c r="N228"/>
      <c r="O228"/>
    </row>
    <row r="229" spans="6:15" ht="12.75">
      <c r="F229" s="10"/>
      <c r="G229"/>
      <c r="H229"/>
      <c r="I229"/>
      <c r="J229"/>
      <c r="K229"/>
      <c r="L229"/>
      <c r="M229"/>
      <c r="N229"/>
      <c r="O229"/>
    </row>
    <row r="230" spans="6:15" ht="12.75">
      <c r="F230" s="10"/>
      <c r="G230"/>
      <c r="H230"/>
      <c r="I230"/>
      <c r="J230"/>
      <c r="K230"/>
      <c r="L230"/>
      <c r="M230"/>
      <c r="N230"/>
      <c r="O230"/>
    </row>
    <row r="231" spans="6:15" ht="12.75">
      <c r="F231" s="10"/>
      <c r="G231"/>
      <c r="H231"/>
      <c r="I231"/>
      <c r="J231"/>
      <c r="K231"/>
      <c r="L231"/>
      <c r="M231"/>
      <c r="N231"/>
      <c r="O231"/>
    </row>
    <row r="232" spans="6:15" ht="12.75">
      <c r="F232" s="10"/>
      <c r="G232"/>
      <c r="H232"/>
      <c r="I232"/>
      <c r="J232"/>
      <c r="K232"/>
      <c r="L232"/>
      <c r="M232"/>
      <c r="N232"/>
      <c r="O232"/>
    </row>
    <row r="233" spans="6:15" ht="12.75">
      <c r="F233" s="10"/>
      <c r="G233"/>
      <c r="H233"/>
      <c r="I233"/>
      <c r="J233"/>
      <c r="K233"/>
      <c r="L233"/>
      <c r="M233"/>
      <c r="N233"/>
      <c r="O233"/>
    </row>
    <row r="234" spans="6:15" ht="12.75">
      <c r="F234" s="10"/>
      <c r="G234"/>
      <c r="H234"/>
      <c r="I234"/>
      <c r="J234"/>
      <c r="K234"/>
      <c r="L234"/>
      <c r="M234"/>
      <c r="N234"/>
      <c r="O234"/>
    </row>
    <row r="235" spans="6:15" ht="12.75">
      <c r="F235" s="10"/>
      <c r="G235"/>
      <c r="H235"/>
      <c r="I235"/>
      <c r="J235"/>
      <c r="K235"/>
      <c r="L235"/>
      <c r="M235"/>
      <c r="N235"/>
      <c r="O235"/>
    </row>
    <row r="236" spans="6:15" ht="12.75">
      <c r="F236" s="10"/>
      <c r="G236"/>
      <c r="H236"/>
      <c r="I236"/>
      <c r="J236"/>
      <c r="K236"/>
      <c r="L236"/>
      <c r="M236"/>
      <c r="N236"/>
      <c r="O236"/>
    </row>
    <row r="237" spans="6:15" ht="12.75">
      <c r="F237" s="10"/>
      <c r="G237"/>
      <c r="H237"/>
      <c r="I237"/>
      <c r="J237"/>
      <c r="K237"/>
      <c r="L237"/>
      <c r="M237"/>
      <c r="N237"/>
      <c r="O237"/>
    </row>
    <row r="238" spans="6:15" ht="12.75">
      <c r="F238" s="10"/>
      <c r="G238"/>
      <c r="H238"/>
      <c r="I238"/>
      <c r="J238"/>
      <c r="K238"/>
      <c r="L238"/>
      <c r="M238"/>
      <c r="N238"/>
      <c r="O238"/>
    </row>
    <row r="239" spans="6:15" ht="12.75">
      <c r="F239" s="10"/>
      <c r="G239"/>
      <c r="H239"/>
      <c r="I239"/>
      <c r="J239"/>
      <c r="K239"/>
      <c r="L239"/>
      <c r="M239"/>
      <c r="N239"/>
      <c r="O239"/>
    </row>
    <row r="240" spans="6:15" ht="12.75">
      <c r="F240" s="10"/>
      <c r="G240"/>
      <c r="H240"/>
      <c r="I240"/>
      <c r="J240"/>
      <c r="K240"/>
      <c r="L240"/>
      <c r="M240"/>
      <c r="N240"/>
      <c r="O240"/>
    </row>
    <row r="241" spans="6:15" ht="12.75">
      <c r="F241" s="10"/>
      <c r="G241"/>
      <c r="H241"/>
      <c r="I241"/>
      <c r="J241"/>
      <c r="K241"/>
      <c r="L241"/>
      <c r="M241"/>
      <c r="N241"/>
      <c r="O241"/>
    </row>
    <row r="242" spans="6:15" ht="12.75">
      <c r="F242" s="10"/>
      <c r="G242"/>
      <c r="H242"/>
      <c r="I242"/>
      <c r="J242"/>
      <c r="K242"/>
      <c r="L242"/>
      <c r="M242"/>
      <c r="N242"/>
      <c r="O242"/>
    </row>
    <row r="243" spans="6:15" ht="12.75">
      <c r="F243" s="10"/>
      <c r="G243"/>
      <c r="H243"/>
      <c r="I243"/>
      <c r="J243"/>
      <c r="K243"/>
      <c r="L243"/>
      <c r="M243"/>
      <c r="N243"/>
      <c r="O243"/>
    </row>
    <row r="244" spans="6:15" ht="12.75">
      <c r="F244" s="10"/>
      <c r="G244"/>
      <c r="H244"/>
      <c r="I244"/>
      <c r="J244"/>
      <c r="K244"/>
      <c r="L244"/>
      <c r="M244"/>
      <c r="N244"/>
      <c r="O244"/>
    </row>
    <row r="245" spans="6:15" ht="12.75">
      <c r="F245" s="10"/>
      <c r="G245"/>
      <c r="H245"/>
      <c r="I245"/>
      <c r="J245"/>
      <c r="K245"/>
      <c r="L245"/>
      <c r="M245"/>
      <c r="N245"/>
      <c r="O245"/>
    </row>
    <row r="246" spans="6:15" ht="12.75">
      <c r="F246" s="10"/>
      <c r="G246"/>
      <c r="H246"/>
      <c r="I246"/>
      <c r="J246"/>
      <c r="K246"/>
      <c r="L246"/>
      <c r="M246"/>
      <c r="N246"/>
      <c r="O246"/>
    </row>
    <row r="247" spans="6:15" ht="12.75">
      <c r="F247" s="10"/>
      <c r="G247"/>
      <c r="H247"/>
      <c r="I247"/>
      <c r="J247"/>
      <c r="K247"/>
      <c r="L247"/>
      <c r="M247"/>
      <c r="N247"/>
      <c r="O247"/>
    </row>
    <row r="248" spans="6:15" ht="12.75">
      <c r="F248" s="10"/>
      <c r="G248"/>
      <c r="H248"/>
      <c r="I248"/>
      <c r="J248"/>
      <c r="K248"/>
      <c r="L248"/>
      <c r="M248"/>
      <c r="N248"/>
      <c r="O248"/>
    </row>
    <row r="249" spans="6:15" ht="12.75">
      <c r="F249" s="10"/>
      <c r="G249"/>
      <c r="H249"/>
      <c r="I249"/>
      <c r="J249"/>
      <c r="K249"/>
      <c r="L249"/>
      <c r="M249"/>
      <c r="N249"/>
      <c r="O249"/>
    </row>
    <row r="250" spans="6:15" ht="12.75">
      <c r="F250" s="10"/>
      <c r="G250"/>
      <c r="H250"/>
      <c r="I250"/>
      <c r="J250"/>
      <c r="K250"/>
      <c r="L250"/>
      <c r="M250"/>
      <c r="N250"/>
      <c r="O250"/>
    </row>
    <row r="251" spans="6:15" ht="12.75">
      <c r="F251" s="10"/>
      <c r="G251"/>
      <c r="H251"/>
      <c r="I251"/>
      <c r="J251"/>
      <c r="K251"/>
      <c r="L251"/>
      <c r="M251"/>
      <c r="N251"/>
      <c r="O251"/>
    </row>
    <row r="252" spans="6:15" ht="12.75">
      <c r="F252" s="10"/>
      <c r="G252"/>
      <c r="H252"/>
      <c r="I252"/>
      <c r="J252"/>
      <c r="K252"/>
      <c r="L252"/>
      <c r="M252"/>
      <c r="N252"/>
      <c r="O252"/>
    </row>
    <row r="253" spans="6:15" ht="12.75">
      <c r="F253" s="10"/>
      <c r="G253"/>
      <c r="H253"/>
      <c r="I253"/>
      <c r="J253"/>
      <c r="K253"/>
      <c r="L253"/>
      <c r="M253"/>
      <c r="N253"/>
      <c r="O253"/>
    </row>
    <row r="254" spans="6:15" ht="12.75">
      <c r="F254" s="10"/>
      <c r="G254"/>
      <c r="H254"/>
      <c r="I254"/>
      <c r="J254"/>
      <c r="K254"/>
      <c r="L254"/>
      <c r="M254"/>
      <c r="N254"/>
      <c r="O254"/>
    </row>
    <row r="255" spans="6:15" ht="12.75">
      <c r="F255" s="10"/>
      <c r="G255"/>
      <c r="H255"/>
      <c r="I255"/>
      <c r="J255"/>
      <c r="K255"/>
      <c r="L255"/>
      <c r="M255"/>
      <c r="N255"/>
      <c r="O255"/>
    </row>
    <row r="256" spans="6:15" ht="12.75">
      <c r="F256" s="10"/>
      <c r="G256"/>
      <c r="H256"/>
      <c r="I256"/>
      <c r="J256"/>
      <c r="K256"/>
      <c r="L256"/>
      <c r="M256"/>
      <c r="N256"/>
      <c r="O256"/>
    </row>
    <row r="257" spans="6:15" ht="12.75">
      <c r="F257" s="10"/>
      <c r="G257"/>
      <c r="H257"/>
      <c r="I257"/>
      <c r="J257"/>
      <c r="K257"/>
      <c r="L257"/>
      <c r="M257"/>
      <c r="N257"/>
      <c r="O257"/>
    </row>
    <row r="258" spans="6:15" ht="12.75">
      <c r="F258" s="10"/>
      <c r="G258"/>
      <c r="H258"/>
      <c r="I258"/>
      <c r="J258"/>
      <c r="K258"/>
      <c r="L258"/>
      <c r="M258"/>
      <c r="N258"/>
      <c r="O258"/>
    </row>
    <row r="259" spans="6:15" ht="12.75">
      <c r="F259" s="10"/>
      <c r="G259"/>
      <c r="H259"/>
      <c r="I259"/>
      <c r="J259"/>
      <c r="K259"/>
      <c r="L259"/>
      <c r="M259"/>
      <c r="N259"/>
      <c r="O259"/>
    </row>
    <row r="260" spans="6:15" ht="12.75">
      <c r="F260" s="10"/>
      <c r="G260"/>
      <c r="H260"/>
      <c r="I260"/>
      <c r="J260"/>
      <c r="K260"/>
      <c r="L260"/>
      <c r="M260"/>
      <c r="N260"/>
      <c r="O260"/>
    </row>
    <row r="261" spans="6:15" ht="12.75">
      <c r="F261" s="10"/>
      <c r="G261"/>
      <c r="H261"/>
      <c r="I261"/>
      <c r="J261"/>
      <c r="K261"/>
      <c r="L261"/>
      <c r="M261"/>
      <c r="N261"/>
      <c r="O261"/>
    </row>
    <row r="262" spans="6:15" ht="12.75">
      <c r="F262" s="10"/>
      <c r="G262"/>
      <c r="H262"/>
      <c r="I262"/>
      <c r="J262"/>
      <c r="K262"/>
      <c r="L262"/>
      <c r="M262"/>
      <c r="N262"/>
      <c r="O262"/>
    </row>
    <row r="263" spans="6:15" ht="12.75">
      <c r="F263" s="10"/>
      <c r="G263"/>
      <c r="H263"/>
      <c r="I263"/>
      <c r="J263"/>
      <c r="K263"/>
      <c r="L263"/>
      <c r="M263"/>
      <c r="N263"/>
      <c r="O263"/>
    </row>
    <row r="264" spans="6:15" ht="12.75">
      <c r="F264" s="10"/>
      <c r="G264"/>
      <c r="H264"/>
      <c r="I264"/>
      <c r="J264"/>
      <c r="K264"/>
      <c r="L264"/>
      <c r="M264"/>
      <c r="N264"/>
      <c r="O264"/>
    </row>
    <row r="265" spans="6:15" ht="12.75">
      <c r="F265" s="10"/>
      <c r="G265"/>
      <c r="H265"/>
      <c r="I265"/>
      <c r="J265"/>
      <c r="K265"/>
      <c r="L265"/>
      <c r="M265"/>
      <c r="N265"/>
      <c r="O265"/>
    </row>
    <row r="266" spans="6:15" ht="12.75">
      <c r="F266" s="10"/>
      <c r="G266"/>
      <c r="H266"/>
      <c r="I266"/>
      <c r="J266"/>
      <c r="K266"/>
      <c r="L266"/>
      <c r="M266"/>
      <c r="N266"/>
      <c r="O266"/>
    </row>
    <row r="267" spans="6:15" ht="12.75">
      <c r="F267" s="10"/>
      <c r="G267"/>
      <c r="H267"/>
      <c r="I267"/>
      <c r="J267"/>
      <c r="K267"/>
      <c r="L267"/>
      <c r="M267"/>
      <c r="N267"/>
      <c r="O267"/>
    </row>
    <row r="268" spans="6:15" ht="12.75">
      <c r="F268" s="10"/>
      <c r="G268"/>
      <c r="H268"/>
      <c r="I268"/>
      <c r="J268"/>
      <c r="K268"/>
      <c r="L268"/>
      <c r="M268"/>
      <c r="N268"/>
      <c r="O268"/>
    </row>
    <row r="269" spans="6:15" ht="12.75">
      <c r="F269" s="10"/>
      <c r="G269"/>
      <c r="H269"/>
      <c r="I269"/>
      <c r="J269"/>
      <c r="K269"/>
      <c r="L269"/>
      <c r="M269"/>
      <c r="N269"/>
      <c r="O269"/>
    </row>
    <row r="270" spans="6:15" ht="12.75">
      <c r="F270" s="10"/>
      <c r="G270"/>
      <c r="H270"/>
      <c r="I270"/>
      <c r="J270"/>
      <c r="K270"/>
      <c r="L270"/>
      <c r="M270"/>
      <c r="N270"/>
      <c r="O270"/>
    </row>
    <row r="271" spans="6:15" ht="12.75">
      <c r="F271" s="10"/>
      <c r="G271"/>
      <c r="H271"/>
      <c r="I271"/>
      <c r="J271"/>
      <c r="K271"/>
      <c r="L271"/>
      <c r="M271"/>
      <c r="N271"/>
      <c r="O271"/>
    </row>
    <row r="272" spans="6:15" ht="12.75">
      <c r="F272" s="10"/>
      <c r="G272"/>
      <c r="H272"/>
      <c r="I272"/>
      <c r="J272"/>
      <c r="K272"/>
      <c r="L272"/>
      <c r="M272"/>
      <c r="N272"/>
      <c r="O272"/>
    </row>
    <row r="273" spans="6:15" ht="12.75">
      <c r="F273" s="10"/>
      <c r="G273"/>
      <c r="H273"/>
      <c r="I273"/>
      <c r="J273"/>
      <c r="K273"/>
      <c r="L273"/>
      <c r="M273"/>
      <c r="N273"/>
      <c r="O273"/>
    </row>
    <row r="274" spans="6:15" ht="12.75">
      <c r="F274" s="10"/>
      <c r="G274"/>
      <c r="H274"/>
      <c r="I274"/>
      <c r="J274"/>
      <c r="K274"/>
      <c r="L274"/>
      <c r="M274"/>
      <c r="N274"/>
      <c r="O274"/>
    </row>
    <row r="275" spans="6:15" ht="12.75">
      <c r="F275" s="10"/>
      <c r="G275"/>
      <c r="H275"/>
      <c r="I275"/>
      <c r="J275"/>
      <c r="K275"/>
      <c r="L275"/>
      <c r="M275"/>
      <c r="N275"/>
      <c r="O275"/>
    </row>
    <row r="276" spans="6:15" ht="12.75">
      <c r="F276" s="10"/>
      <c r="G276"/>
      <c r="H276"/>
      <c r="I276"/>
      <c r="J276"/>
      <c r="K276"/>
      <c r="L276"/>
      <c r="M276"/>
      <c r="N276"/>
      <c r="O276"/>
    </row>
    <row r="277" spans="6:15" ht="12.75">
      <c r="F277" s="10"/>
      <c r="G277"/>
      <c r="H277"/>
      <c r="I277"/>
      <c r="J277"/>
      <c r="K277"/>
      <c r="L277"/>
      <c r="M277"/>
      <c r="N277"/>
      <c r="O277"/>
    </row>
    <row r="278" spans="6:15" ht="12.75">
      <c r="F278" s="10"/>
      <c r="G278"/>
      <c r="H278"/>
      <c r="I278"/>
      <c r="J278"/>
      <c r="K278"/>
      <c r="L278"/>
      <c r="M278"/>
      <c r="N278"/>
      <c r="O278"/>
    </row>
    <row r="279" spans="6:15" ht="12.75">
      <c r="F279" s="10"/>
      <c r="G279"/>
      <c r="H279"/>
      <c r="I279"/>
      <c r="J279"/>
      <c r="K279"/>
      <c r="L279"/>
      <c r="M279"/>
      <c r="N279"/>
      <c r="O279"/>
    </row>
    <row r="280" spans="6:15" ht="12.75">
      <c r="F280" s="10"/>
      <c r="G280"/>
      <c r="H280"/>
      <c r="I280"/>
      <c r="J280"/>
      <c r="K280"/>
      <c r="L280"/>
      <c r="M280"/>
      <c r="N280"/>
      <c r="O280"/>
    </row>
    <row r="281" spans="6:15" ht="12.75">
      <c r="F281" s="10"/>
      <c r="G281"/>
      <c r="H281"/>
      <c r="I281"/>
      <c r="J281"/>
      <c r="K281"/>
      <c r="L281"/>
      <c r="M281"/>
      <c r="N281"/>
      <c r="O281"/>
    </row>
    <row r="282" spans="6:15" ht="12.75">
      <c r="F282" s="10"/>
      <c r="G282"/>
      <c r="H282"/>
      <c r="I282"/>
      <c r="J282"/>
      <c r="K282"/>
      <c r="L282"/>
      <c r="M282"/>
      <c r="N282"/>
      <c r="O282"/>
    </row>
    <row r="283" spans="6:15" ht="12.75">
      <c r="F283" s="10"/>
      <c r="G283"/>
      <c r="H283"/>
      <c r="I283"/>
      <c r="J283"/>
      <c r="K283"/>
      <c r="L283"/>
      <c r="M283"/>
      <c r="N283"/>
      <c r="O283"/>
    </row>
    <row r="284" spans="6:15" ht="12.75">
      <c r="F284" s="10"/>
      <c r="G284"/>
      <c r="H284"/>
      <c r="I284"/>
      <c r="J284"/>
      <c r="K284"/>
      <c r="L284"/>
      <c r="M284"/>
      <c r="N284"/>
      <c r="O284"/>
    </row>
    <row r="285" spans="6:15" ht="12.75">
      <c r="F285" s="10"/>
      <c r="G285"/>
      <c r="H285"/>
      <c r="I285"/>
      <c r="J285"/>
      <c r="K285"/>
      <c r="L285"/>
      <c r="M285"/>
      <c r="N285"/>
      <c r="O285"/>
    </row>
    <row r="286" spans="6:15" ht="12.75">
      <c r="F286" s="10"/>
      <c r="G286"/>
      <c r="H286"/>
      <c r="I286"/>
      <c r="J286"/>
      <c r="K286"/>
      <c r="L286"/>
      <c r="M286"/>
      <c r="N286"/>
      <c r="O286"/>
    </row>
    <row r="287" spans="6:15" ht="12.75">
      <c r="F287" s="10"/>
      <c r="G287"/>
      <c r="H287"/>
      <c r="I287"/>
      <c r="J287"/>
      <c r="K287"/>
      <c r="L287"/>
      <c r="M287"/>
      <c r="N287"/>
      <c r="O287"/>
    </row>
    <row r="288" spans="6:15" ht="12.75">
      <c r="F288" s="10"/>
      <c r="G288"/>
      <c r="H288"/>
      <c r="I288"/>
      <c r="J288"/>
      <c r="K288"/>
      <c r="L288"/>
      <c r="M288"/>
      <c r="N288"/>
      <c r="O288"/>
    </row>
    <row r="289" spans="6:15" ht="12.75">
      <c r="F289" s="10"/>
      <c r="G289"/>
      <c r="H289"/>
      <c r="I289"/>
      <c r="J289"/>
      <c r="K289"/>
      <c r="L289"/>
      <c r="M289"/>
      <c r="N289"/>
      <c r="O289"/>
    </row>
    <row r="290" spans="6:15" ht="12.75">
      <c r="F290" s="10"/>
      <c r="G290"/>
      <c r="H290"/>
      <c r="I290"/>
      <c r="J290"/>
      <c r="K290"/>
      <c r="L290"/>
      <c r="M290"/>
      <c r="N290"/>
      <c r="O290"/>
    </row>
    <row r="291" spans="6:15" ht="12.75">
      <c r="F291" s="10"/>
      <c r="G291"/>
      <c r="H291"/>
      <c r="I291"/>
      <c r="J291"/>
      <c r="K291"/>
      <c r="L291"/>
      <c r="M291"/>
      <c r="N291"/>
      <c r="O291"/>
    </row>
    <row r="292" spans="6:15" ht="12.75">
      <c r="F292" s="10"/>
      <c r="G292"/>
      <c r="H292"/>
      <c r="I292"/>
      <c r="J292"/>
      <c r="K292"/>
      <c r="L292"/>
      <c r="M292"/>
      <c r="N292"/>
      <c r="O292"/>
    </row>
    <row r="293" spans="6:15" ht="12.75">
      <c r="F293" s="10"/>
      <c r="G293"/>
      <c r="H293"/>
      <c r="I293"/>
      <c r="J293"/>
      <c r="K293"/>
      <c r="L293"/>
      <c r="M293"/>
      <c r="N293"/>
      <c r="O293"/>
    </row>
    <row r="294" spans="6:15" ht="12.75">
      <c r="F294" s="10"/>
      <c r="G294"/>
      <c r="H294"/>
      <c r="I294"/>
      <c r="J294"/>
      <c r="K294"/>
      <c r="L294"/>
      <c r="M294"/>
      <c r="N294"/>
      <c r="O294"/>
    </row>
    <row r="295" spans="6:15" ht="12.75">
      <c r="F295" s="10"/>
      <c r="G295"/>
      <c r="H295"/>
      <c r="I295"/>
      <c r="J295"/>
      <c r="K295"/>
      <c r="L295"/>
      <c r="M295"/>
      <c r="N295"/>
      <c r="O295"/>
    </row>
    <row r="296" spans="6:15" ht="12.75">
      <c r="F296" s="10"/>
      <c r="G296"/>
      <c r="H296"/>
      <c r="I296"/>
      <c r="J296"/>
      <c r="K296"/>
      <c r="L296"/>
      <c r="M296"/>
      <c r="N296"/>
      <c r="O296"/>
    </row>
    <row r="297" spans="6:15" ht="12.75">
      <c r="F297" s="10"/>
      <c r="G297"/>
      <c r="H297"/>
      <c r="I297"/>
      <c r="J297"/>
      <c r="K297"/>
      <c r="L297"/>
      <c r="M297"/>
      <c r="N297"/>
      <c r="O297"/>
    </row>
    <row r="298" spans="6:15" ht="12.75">
      <c r="F298" s="10"/>
      <c r="G298"/>
      <c r="H298"/>
      <c r="I298"/>
      <c r="J298"/>
      <c r="K298"/>
      <c r="L298"/>
      <c r="M298"/>
      <c r="N298"/>
      <c r="O298"/>
    </row>
    <row r="299" spans="6:15" ht="12.75">
      <c r="F299" s="10"/>
      <c r="G299"/>
      <c r="H299"/>
      <c r="I299"/>
      <c r="J299"/>
      <c r="K299"/>
      <c r="L299"/>
      <c r="M299"/>
      <c r="N299"/>
      <c r="O299"/>
    </row>
    <row r="300" spans="6:15" ht="12.75">
      <c r="F300" s="10"/>
      <c r="G300"/>
      <c r="H300"/>
      <c r="I300"/>
      <c r="J300"/>
      <c r="K300"/>
      <c r="L300"/>
      <c r="M300"/>
      <c r="N300"/>
      <c r="O300"/>
    </row>
    <row r="301" spans="6:15" ht="12.75">
      <c r="F301" s="10"/>
      <c r="G301"/>
      <c r="H301"/>
      <c r="I301"/>
      <c r="J301"/>
      <c r="K301"/>
      <c r="L301"/>
      <c r="M301"/>
      <c r="N301"/>
      <c r="O301"/>
    </row>
    <row r="302" spans="6:15" ht="12.75">
      <c r="F302" s="10"/>
      <c r="G302"/>
      <c r="H302"/>
      <c r="I302"/>
      <c r="J302"/>
      <c r="K302"/>
      <c r="L302"/>
      <c r="M302"/>
      <c r="N302"/>
      <c r="O302"/>
    </row>
    <row r="303" spans="6:15" ht="12.75">
      <c r="F303" s="10"/>
      <c r="G303"/>
      <c r="H303"/>
      <c r="I303"/>
      <c r="J303"/>
      <c r="K303"/>
      <c r="L303"/>
      <c r="M303"/>
      <c r="N303"/>
      <c r="O303"/>
    </row>
    <row r="304" spans="6:15" ht="12.75">
      <c r="F304" s="10"/>
      <c r="G304"/>
      <c r="H304"/>
      <c r="I304"/>
      <c r="J304"/>
      <c r="K304"/>
      <c r="L304"/>
      <c r="M304"/>
      <c r="N304"/>
      <c r="O304"/>
    </row>
    <row r="305" spans="6:15" ht="12.75">
      <c r="F305" s="10"/>
      <c r="G305"/>
      <c r="H305"/>
      <c r="I305"/>
      <c r="J305"/>
      <c r="K305"/>
      <c r="L305"/>
      <c r="M305"/>
      <c r="N305"/>
      <c r="O305"/>
    </row>
    <row r="306" spans="6:15" ht="12.75">
      <c r="F306" s="10"/>
      <c r="G306"/>
      <c r="H306"/>
      <c r="I306"/>
      <c r="J306"/>
      <c r="K306"/>
      <c r="L306"/>
      <c r="M306"/>
      <c r="N306"/>
      <c r="O306"/>
    </row>
    <row r="307" spans="6:15" ht="12.75">
      <c r="F307" s="10"/>
      <c r="G307"/>
      <c r="H307"/>
      <c r="I307"/>
      <c r="J307"/>
      <c r="K307"/>
      <c r="L307"/>
      <c r="M307"/>
      <c r="N307"/>
      <c r="O307"/>
    </row>
    <row r="308" spans="6:15" ht="12.75">
      <c r="F308" s="10"/>
      <c r="G308"/>
      <c r="H308"/>
      <c r="I308"/>
      <c r="J308"/>
      <c r="K308"/>
      <c r="L308"/>
      <c r="M308"/>
      <c r="N308"/>
      <c r="O308"/>
    </row>
    <row r="309" spans="6:15" ht="12.75">
      <c r="F309" s="10"/>
      <c r="G309"/>
      <c r="H309"/>
      <c r="I309"/>
      <c r="J309"/>
      <c r="K309"/>
      <c r="L309"/>
      <c r="M309"/>
      <c r="N309"/>
      <c r="O309"/>
    </row>
    <row r="310" spans="6:15" ht="12.75">
      <c r="F310" s="10"/>
      <c r="G310"/>
      <c r="H310"/>
      <c r="I310"/>
      <c r="J310"/>
      <c r="K310"/>
      <c r="L310"/>
      <c r="M310"/>
      <c r="N310"/>
      <c r="O310"/>
    </row>
    <row r="311" spans="6:15" ht="12.75">
      <c r="F311" s="10"/>
      <c r="G311"/>
      <c r="H311"/>
      <c r="I311"/>
      <c r="J311"/>
      <c r="K311"/>
      <c r="L311"/>
      <c r="M311"/>
      <c r="N311"/>
      <c r="O311"/>
    </row>
    <row r="312" spans="6:15" ht="12.75">
      <c r="F312" s="10"/>
      <c r="G312"/>
      <c r="H312"/>
      <c r="I312"/>
      <c r="J312"/>
      <c r="K312"/>
      <c r="L312"/>
      <c r="M312"/>
      <c r="N312"/>
      <c r="O312"/>
    </row>
    <row r="313" spans="6:15" ht="12.75">
      <c r="F313" s="10"/>
      <c r="G313"/>
      <c r="H313"/>
      <c r="I313"/>
      <c r="J313"/>
      <c r="K313"/>
      <c r="L313"/>
      <c r="M313"/>
      <c r="N313"/>
      <c r="O313"/>
    </row>
    <row r="314" spans="6:15" ht="12.75">
      <c r="F314" s="10"/>
      <c r="G314"/>
      <c r="H314"/>
      <c r="I314"/>
      <c r="J314"/>
      <c r="K314"/>
      <c r="L314"/>
      <c r="M314"/>
      <c r="N314"/>
      <c r="O314"/>
    </row>
    <row r="315" spans="6:15" ht="12.75">
      <c r="F315" s="10"/>
      <c r="G315"/>
      <c r="H315"/>
      <c r="I315"/>
      <c r="J315"/>
      <c r="K315"/>
      <c r="L315"/>
      <c r="M315"/>
      <c r="N315"/>
      <c r="O315"/>
    </row>
    <row r="316" spans="6:15" ht="12.75">
      <c r="F316" s="10"/>
      <c r="G316"/>
      <c r="H316"/>
      <c r="I316"/>
      <c r="J316"/>
      <c r="K316"/>
      <c r="L316"/>
      <c r="M316"/>
      <c r="N316"/>
      <c r="O316"/>
    </row>
    <row r="317" spans="6:15" ht="12.75">
      <c r="F317" s="10"/>
      <c r="G317"/>
      <c r="H317"/>
      <c r="I317"/>
      <c r="J317"/>
      <c r="K317"/>
      <c r="L317"/>
      <c r="M317"/>
      <c r="N317"/>
      <c r="O317"/>
    </row>
    <row r="318" spans="6:15" ht="12.75">
      <c r="F318" s="10"/>
      <c r="G318"/>
      <c r="H318"/>
      <c r="I318"/>
      <c r="J318"/>
      <c r="K318"/>
      <c r="L318"/>
      <c r="M318"/>
      <c r="N318"/>
      <c r="O318"/>
    </row>
    <row r="319" spans="6:15" ht="12.75">
      <c r="F319" s="10"/>
      <c r="G319"/>
      <c r="H319"/>
      <c r="I319"/>
      <c r="J319"/>
      <c r="K319"/>
      <c r="L319"/>
      <c r="M319"/>
      <c r="N319"/>
      <c r="O319"/>
    </row>
    <row r="320" spans="6:15" ht="12.75">
      <c r="F320" s="10"/>
      <c r="G320"/>
      <c r="H320"/>
      <c r="I320"/>
      <c r="J320"/>
      <c r="K320"/>
      <c r="L320"/>
      <c r="M320"/>
      <c r="N320"/>
      <c r="O320"/>
    </row>
    <row r="321" spans="6:15" ht="12.75">
      <c r="F321" s="10"/>
      <c r="G321"/>
      <c r="H321"/>
      <c r="I321"/>
      <c r="J321"/>
      <c r="K321"/>
      <c r="L321"/>
      <c r="M321"/>
      <c r="N321"/>
      <c r="O321"/>
    </row>
    <row r="322" spans="6:15" ht="12.75">
      <c r="F322" s="10"/>
      <c r="G322"/>
      <c r="H322"/>
      <c r="I322"/>
      <c r="J322"/>
      <c r="K322"/>
      <c r="L322"/>
      <c r="M322"/>
      <c r="N322"/>
      <c r="O322"/>
    </row>
    <row r="323" spans="6:15" ht="12.75">
      <c r="F323" s="10"/>
      <c r="G323"/>
      <c r="H323"/>
      <c r="I323"/>
      <c r="J323"/>
      <c r="K323"/>
      <c r="L323"/>
      <c r="M323"/>
      <c r="N323"/>
      <c r="O323"/>
    </row>
    <row r="324" spans="6:15" ht="12.75">
      <c r="F324" s="10"/>
      <c r="G324"/>
      <c r="H324"/>
      <c r="I324"/>
      <c r="J324"/>
      <c r="K324"/>
      <c r="L324"/>
      <c r="M324"/>
      <c r="N324"/>
      <c r="O324"/>
    </row>
    <row r="325" spans="6:15" ht="12.75">
      <c r="F325" s="10"/>
      <c r="G325"/>
      <c r="H325"/>
      <c r="I325"/>
      <c r="J325"/>
      <c r="K325"/>
      <c r="L325"/>
      <c r="M325"/>
      <c r="N325"/>
      <c r="O325"/>
    </row>
    <row r="326" spans="6:15" ht="12.75">
      <c r="F326" s="10"/>
      <c r="G326"/>
      <c r="H326"/>
      <c r="I326"/>
      <c r="J326"/>
      <c r="K326"/>
      <c r="L326"/>
      <c r="M326"/>
      <c r="N326"/>
      <c r="O326"/>
    </row>
    <row r="327" spans="6:15" ht="12.75">
      <c r="F327" s="10"/>
      <c r="G327"/>
      <c r="H327"/>
      <c r="I327"/>
      <c r="J327"/>
      <c r="K327"/>
      <c r="L327"/>
      <c r="M327"/>
      <c r="N327"/>
      <c r="O327"/>
    </row>
    <row r="328" spans="6:15" ht="12.75">
      <c r="F328" s="10"/>
      <c r="G328"/>
      <c r="H328"/>
      <c r="I328"/>
      <c r="J328"/>
      <c r="K328"/>
      <c r="L328"/>
      <c r="M328"/>
      <c r="N328"/>
      <c r="O328"/>
    </row>
    <row r="329" spans="6:15" ht="12.75">
      <c r="F329" s="10"/>
      <c r="G329"/>
      <c r="H329"/>
      <c r="I329"/>
      <c r="J329"/>
      <c r="K329"/>
      <c r="L329"/>
      <c r="M329"/>
      <c r="N329"/>
      <c r="O329"/>
    </row>
    <row r="330" spans="6:15" ht="12.75">
      <c r="F330" s="10"/>
      <c r="G330"/>
      <c r="H330"/>
      <c r="I330"/>
      <c r="J330"/>
      <c r="K330"/>
      <c r="L330"/>
      <c r="M330"/>
      <c r="N330"/>
      <c r="O330"/>
    </row>
    <row r="331" spans="6:15" ht="12.75">
      <c r="F331" s="10"/>
      <c r="G331"/>
      <c r="H331"/>
      <c r="I331"/>
      <c r="J331"/>
      <c r="K331"/>
      <c r="L331"/>
      <c r="M331"/>
      <c r="N331"/>
      <c r="O331"/>
    </row>
    <row r="332" spans="6:15" ht="12.75">
      <c r="F332" s="10"/>
      <c r="G332"/>
      <c r="H332"/>
      <c r="I332"/>
      <c r="J332"/>
      <c r="K332"/>
      <c r="L332"/>
      <c r="M332"/>
      <c r="N332"/>
      <c r="O332"/>
    </row>
    <row r="333" spans="6:15" ht="12.75">
      <c r="F333" s="10"/>
      <c r="G333"/>
      <c r="H333"/>
      <c r="I333"/>
      <c r="J333"/>
      <c r="K333"/>
      <c r="L333"/>
      <c r="M333"/>
      <c r="N333"/>
      <c r="O333"/>
    </row>
    <row r="334" spans="6:15" ht="12.75">
      <c r="F334" s="10"/>
      <c r="G334"/>
      <c r="H334"/>
      <c r="I334"/>
      <c r="J334"/>
      <c r="K334"/>
      <c r="L334"/>
      <c r="M334"/>
      <c r="N334"/>
      <c r="O334"/>
    </row>
    <row r="335" spans="6:15" ht="12.75">
      <c r="F335" s="10"/>
      <c r="G335"/>
      <c r="H335"/>
      <c r="I335"/>
      <c r="J335"/>
      <c r="K335"/>
      <c r="L335"/>
      <c r="M335"/>
      <c r="N335"/>
      <c r="O335"/>
    </row>
    <row r="336" spans="6:15" ht="12.75">
      <c r="F336" s="10"/>
      <c r="G336"/>
      <c r="H336"/>
      <c r="I336"/>
      <c r="J336"/>
      <c r="K336"/>
      <c r="L336"/>
      <c r="M336"/>
      <c r="N336"/>
      <c r="O336"/>
    </row>
    <row r="337" spans="6:15" ht="12.75">
      <c r="F337" s="10"/>
      <c r="G337"/>
      <c r="H337"/>
      <c r="I337"/>
      <c r="J337"/>
      <c r="K337"/>
      <c r="L337"/>
      <c r="M337"/>
      <c r="N337"/>
      <c r="O337"/>
    </row>
    <row r="338" spans="6:15" ht="12.75">
      <c r="F338" s="10"/>
      <c r="G338"/>
      <c r="H338"/>
      <c r="I338"/>
      <c r="J338"/>
      <c r="K338"/>
      <c r="L338"/>
      <c r="M338"/>
      <c r="N338"/>
      <c r="O338"/>
    </row>
    <row r="339" spans="6:15" ht="12.75">
      <c r="F339" s="10"/>
      <c r="G339"/>
      <c r="H339"/>
      <c r="I339"/>
      <c r="J339"/>
      <c r="K339"/>
      <c r="L339"/>
      <c r="M339"/>
      <c r="N339"/>
      <c r="O339"/>
    </row>
    <row r="340" spans="6:15" ht="12.75">
      <c r="F340" s="10"/>
      <c r="G340"/>
      <c r="H340"/>
      <c r="I340"/>
      <c r="J340"/>
      <c r="K340"/>
      <c r="L340"/>
      <c r="M340"/>
      <c r="N340"/>
      <c r="O340"/>
    </row>
    <row r="341" spans="6:15" ht="12.75">
      <c r="F341" s="10"/>
      <c r="G341"/>
      <c r="H341"/>
      <c r="I341"/>
      <c r="J341"/>
      <c r="K341"/>
      <c r="L341"/>
      <c r="M341"/>
      <c r="N341"/>
      <c r="O341"/>
    </row>
    <row r="342" spans="6:15" ht="12.75">
      <c r="F342" s="10"/>
      <c r="G342"/>
      <c r="H342"/>
      <c r="I342"/>
      <c r="J342"/>
      <c r="K342"/>
      <c r="L342"/>
      <c r="M342"/>
      <c r="N342"/>
      <c r="O342"/>
    </row>
    <row r="343" spans="6:15" ht="12.75">
      <c r="F343" s="10"/>
      <c r="G343"/>
      <c r="H343"/>
      <c r="I343"/>
      <c r="J343"/>
      <c r="K343"/>
      <c r="L343"/>
      <c r="M343"/>
      <c r="N343"/>
      <c r="O343"/>
    </row>
    <row r="344" spans="6:15" ht="12.75">
      <c r="F344" s="10"/>
      <c r="G344"/>
      <c r="H344"/>
      <c r="I344"/>
      <c r="J344"/>
      <c r="K344"/>
      <c r="L344"/>
      <c r="M344"/>
      <c r="N344"/>
      <c r="O344"/>
    </row>
    <row r="345" spans="6:15" ht="12.75">
      <c r="F345" s="10"/>
      <c r="G345"/>
      <c r="H345"/>
      <c r="I345"/>
      <c r="J345"/>
      <c r="K345"/>
      <c r="L345"/>
      <c r="M345"/>
      <c r="N345"/>
      <c r="O345"/>
    </row>
    <row r="346" spans="6:15" ht="12.75">
      <c r="F346" s="10"/>
      <c r="G346"/>
      <c r="H346"/>
      <c r="I346"/>
      <c r="J346"/>
      <c r="K346"/>
      <c r="L346"/>
      <c r="M346"/>
      <c r="N346"/>
      <c r="O346"/>
    </row>
    <row r="347" spans="6:15" ht="12.75">
      <c r="F347" s="10"/>
      <c r="G347"/>
      <c r="H347"/>
      <c r="I347"/>
      <c r="J347"/>
      <c r="K347"/>
      <c r="L347"/>
      <c r="M347"/>
      <c r="N347"/>
      <c r="O347"/>
    </row>
    <row r="348" spans="6:15" ht="12.75">
      <c r="F348" s="10"/>
      <c r="G348"/>
      <c r="H348"/>
      <c r="I348"/>
      <c r="J348"/>
      <c r="K348"/>
      <c r="L348"/>
      <c r="M348"/>
      <c r="N348"/>
      <c r="O348"/>
    </row>
    <row r="349" spans="6:15" ht="12.75">
      <c r="F349" s="10"/>
      <c r="G349"/>
      <c r="H349"/>
      <c r="I349"/>
      <c r="J349"/>
      <c r="K349"/>
      <c r="L349"/>
      <c r="M349"/>
      <c r="N349"/>
      <c r="O349"/>
    </row>
    <row r="350" spans="6:15" ht="12.75">
      <c r="F350" s="10"/>
      <c r="G350"/>
      <c r="H350"/>
      <c r="I350"/>
      <c r="J350"/>
      <c r="K350"/>
      <c r="L350"/>
      <c r="M350"/>
      <c r="N350"/>
      <c r="O350"/>
    </row>
    <row r="351" spans="6:15" ht="12.75">
      <c r="F351" s="10"/>
      <c r="G351"/>
      <c r="H351"/>
      <c r="I351"/>
      <c r="J351"/>
      <c r="K351"/>
      <c r="L351"/>
      <c r="M351"/>
      <c r="N351"/>
      <c r="O351"/>
    </row>
    <row r="352" spans="6:15" ht="12.75">
      <c r="F352" s="10"/>
      <c r="G352"/>
      <c r="H352"/>
      <c r="I352"/>
      <c r="J352"/>
      <c r="K352"/>
      <c r="L352"/>
      <c r="M352"/>
      <c r="N352"/>
      <c r="O352"/>
    </row>
    <row r="353" spans="6:15" ht="12.75">
      <c r="F353" s="10"/>
      <c r="G353"/>
      <c r="H353"/>
      <c r="I353"/>
      <c r="J353"/>
      <c r="K353"/>
      <c r="L353"/>
      <c r="M353"/>
      <c r="N353"/>
      <c r="O353"/>
    </row>
    <row r="354" spans="6:15" ht="12.75">
      <c r="F354" s="10"/>
      <c r="G354"/>
      <c r="H354"/>
      <c r="I354"/>
      <c r="J354"/>
      <c r="K354"/>
      <c r="L354"/>
      <c r="M354"/>
      <c r="N354"/>
      <c r="O354"/>
    </row>
    <row r="355" spans="6:15" ht="12.75">
      <c r="F355" s="10"/>
      <c r="G355"/>
      <c r="H355"/>
      <c r="I355"/>
      <c r="J355"/>
      <c r="K355"/>
      <c r="L355"/>
      <c r="M355"/>
      <c r="N355"/>
      <c r="O355"/>
    </row>
    <row r="356" spans="6:15" ht="12.75">
      <c r="F356" s="10"/>
      <c r="G356"/>
      <c r="H356"/>
      <c r="I356"/>
      <c r="J356"/>
      <c r="K356"/>
      <c r="L356"/>
      <c r="M356"/>
      <c r="N356"/>
      <c r="O356"/>
    </row>
    <row r="357" spans="6:15" ht="12.75">
      <c r="F357" s="10"/>
      <c r="G357"/>
      <c r="H357"/>
      <c r="I357"/>
      <c r="J357"/>
      <c r="K357"/>
      <c r="L357"/>
      <c r="M357"/>
      <c r="N357"/>
      <c r="O357"/>
    </row>
    <row r="358" spans="6:15" ht="12.75">
      <c r="F358" s="10"/>
      <c r="G358"/>
      <c r="H358"/>
      <c r="I358"/>
      <c r="J358"/>
      <c r="K358"/>
      <c r="L358"/>
      <c r="M358"/>
      <c r="N358"/>
      <c r="O358"/>
    </row>
    <row r="359" spans="6:15" ht="12.75">
      <c r="F359" s="10"/>
      <c r="G359"/>
      <c r="H359"/>
      <c r="I359"/>
      <c r="J359"/>
      <c r="K359"/>
      <c r="L359"/>
      <c r="M359"/>
      <c r="N359"/>
      <c r="O359"/>
    </row>
    <row r="360" spans="6:15" ht="12.75">
      <c r="F360" s="10"/>
      <c r="G360"/>
      <c r="H360"/>
      <c r="I360"/>
      <c r="J360"/>
      <c r="K360"/>
      <c r="L360"/>
      <c r="M360"/>
      <c r="N360"/>
      <c r="O360"/>
    </row>
    <row r="361" spans="6:15" ht="12.75">
      <c r="F361" s="10"/>
      <c r="G361"/>
      <c r="H361"/>
      <c r="I361"/>
      <c r="J361"/>
      <c r="K361"/>
      <c r="L361"/>
      <c r="M361"/>
      <c r="N361"/>
      <c r="O361"/>
    </row>
    <row r="362" spans="6:15" ht="12.75">
      <c r="F362" s="10"/>
      <c r="G362"/>
      <c r="H362"/>
      <c r="I362"/>
      <c r="J362"/>
      <c r="K362"/>
      <c r="L362"/>
      <c r="M362"/>
      <c r="N362"/>
      <c r="O362"/>
    </row>
    <row r="363" spans="6:15" ht="12.75">
      <c r="F363" s="10"/>
      <c r="G363"/>
      <c r="H363"/>
      <c r="I363"/>
      <c r="J363"/>
      <c r="K363"/>
      <c r="L363"/>
      <c r="M363"/>
      <c r="N363"/>
      <c r="O363"/>
    </row>
    <row r="364" spans="6:15" ht="12.75">
      <c r="F364" s="10"/>
      <c r="G364"/>
      <c r="H364"/>
      <c r="I364"/>
      <c r="J364"/>
      <c r="K364"/>
      <c r="L364"/>
      <c r="M364"/>
      <c r="N364"/>
      <c r="O364"/>
    </row>
    <row r="365" spans="6:15" ht="12.75">
      <c r="F365" s="10"/>
      <c r="G365"/>
      <c r="H365"/>
      <c r="I365"/>
      <c r="J365"/>
      <c r="K365"/>
      <c r="L365"/>
      <c r="M365"/>
      <c r="N365"/>
      <c r="O365"/>
    </row>
    <row r="366" spans="6:15" ht="12.75">
      <c r="F366" s="10"/>
      <c r="G366"/>
      <c r="H366"/>
      <c r="I366"/>
      <c r="J366"/>
      <c r="K366"/>
      <c r="L366"/>
      <c r="M366"/>
      <c r="N366"/>
      <c r="O366"/>
    </row>
    <row r="367" spans="6:15" ht="12.75">
      <c r="F367" s="10"/>
      <c r="G367"/>
      <c r="H367"/>
      <c r="I367"/>
      <c r="J367"/>
      <c r="K367"/>
      <c r="L367"/>
      <c r="M367"/>
      <c r="N367"/>
      <c r="O367"/>
    </row>
    <row r="368" spans="6:15" ht="12.75">
      <c r="F368" s="10"/>
      <c r="G368"/>
      <c r="H368"/>
      <c r="I368"/>
      <c r="J368"/>
      <c r="K368"/>
      <c r="L368"/>
      <c r="M368"/>
      <c r="N368"/>
      <c r="O368"/>
    </row>
    <row r="369" spans="6:15" ht="12.75">
      <c r="F369" s="10"/>
      <c r="G369"/>
      <c r="H369"/>
      <c r="I369"/>
      <c r="J369"/>
      <c r="K369"/>
      <c r="L369"/>
      <c r="M369"/>
      <c r="N369"/>
      <c r="O369"/>
    </row>
    <row r="370" spans="6:15" ht="12.75">
      <c r="F370" s="10"/>
      <c r="G370"/>
      <c r="H370"/>
      <c r="I370"/>
      <c r="J370"/>
      <c r="K370"/>
      <c r="L370"/>
      <c r="M370"/>
      <c r="N370"/>
      <c r="O370"/>
    </row>
    <row r="371" spans="6:15" ht="12.75">
      <c r="F371" s="10"/>
      <c r="G371"/>
      <c r="H371"/>
      <c r="I371"/>
      <c r="J371"/>
      <c r="K371"/>
      <c r="L371"/>
      <c r="M371"/>
      <c r="N371"/>
      <c r="O371"/>
    </row>
    <row r="372" spans="6:15" ht="12.75">
      <c r="F372" s="10"/>
      <c r="G372"/>
      <c r="H372"/>
      <c r="I372"/>
      <c r="J372"/>
      <c r="K372"/>
      <c r="L372"/>
      <c r="M372"/>
      <c r="N372"/>
      <c r="O372"/>
    </row>
    <row r="373" spans="6:15" ht="12.75">
      <c r="F373" s="10"/>
      <c r="G373"/>
      <c r="H373"/>
      <c r="I373"/>
      <c r="J373"/>
      <c r="K373"/>
      <c r="L373"/>
      <c r="M373"/>
      <c r="N373"/>
      <c r="O373"/>
    </row>
    <row r="374" spans="6:15" ht="12.75">
      <c r="F374" s="10"/>
      <c r="G374"/>
      <c r="H374"/>
      <c r="I374"/>
      <c r="J374"/>
      <c r="K374"/>
      <c r="L374"/>
      <c r="M374"/>
      <c r="N374"/>
      <c r="O374"/>
    </row>
    <row r="375" spans="6:15" ht="12.75">
      <c r="F375" s="10"/>
      <c r="G375"/>
      <c r="H375"/>
      <c r="I375"/>
      <c r="J375"/>
      <c r="K375"/>
      <c r="L375"/>
      <c r="M375"/>
      <c r="N375"/>
      <c r="O375"/>
    </row>
    <row r="376" spans="6:15" ht="12.75">
      <c r="F376" s="10"/>
      <c r="G376"/>
      <c r="H376"/>
      <c r="I376"/>
      <c r="J376"/>
      <c r="K376"/>
      <c r="L376"/>
      <c r="M376"/>
      <c r="N376"/>
      <c r="O376"/>
    </row>
    <row r="377" spans="6:15" ht="12.75">
      <c r="F377" s="10"/>
      <c r="G377"/>
      <c r="H377"/>
      <c r="I377"/>
      <c r="J377"/>
      <c r="K377"/>
      <c r="L377"/>
      <c r="M377"/>
      <c r="N377"/>
      <c r="O377"/>
    </row>
    <row r="378" spans="6:15" ht="12.75">
      <c r="F378" s="10"/>
      <c r="G378"/>
      <c r="H378"/>
      <c r="I378"/>
      <c r="J378"/>
      <c r="K378"/>
      <c r="L378"/>
      <c r="M378"/>
      <c r="N378"/>
      <c r="O378"/>
    </row>
    <row r="379" spans="6:15" ht="12.75">
      <c r="F379" s="10"/>
      <c r="G379"/>
      <c r="H379"/>
      <c r="I379"/>
      <c r="J379"/>
      <c r="K379"/>
      <c r="L379"/>
      <c r="M379"/>
      <c r="N379"/>
      <c r="O379"/>
    </row>
    <row r="380" spans="6:15" ht="12.75">
      <c r="F380" s="10"/>
      <c r="G380"/>
      <c r="H380"/>
      <c r="I380"/>
      <c r="J380"/>
      <c r="K380"/>
      <c r="L380"/>
      <c r="M380"/>
      <c r="N380"/>
      <c r="O380"/>
    </row>
    <row r="381" spans="6:15" ht="12.75">
      <c r="F381" s="10"/>
      <c r="G381"/>
      <c r="H381"/>
      <c r="I381"/>
      <c r="J381"/>
      <c r="K381"/>
      <c r="L381"/>
      <c r="M381"/>
      <c r="N381"/>
      <c r="O381"/>
    </row>
    <row r="382" spans="6:15" ht="12.75">
      <c r="F382" s="10"/>
      <c r="G382"/>
      <c r="H382"/>
      <c r="I382"/>
      <c r="J382"/>
      <c r="K382"/>
      <c r="L382"/>
      <c r="M382"/>
      <c r="N382"/>
      <c r="O382"/>
    </row>
    <row r="383" spans="6:15" ht="12.75">
      <c r="F383" s="10"/>
      <c r="G383"/>
      <c r="H383"/>
      <c r="I383"/>
      <c r="J383"/>
      <c r="K383"/>
      <c r="L383"/>
      <c r="M383"/>
      <c r="N383"/>
      <c r="O383"/>
    </row>
    <row r="384" spans="6:15" ht="12.75">
      <c r="F384" s="10"/>
      <c r="G384"/>
      <c r="H384"/>
      <c r="I384"/>
      <c r="J384"/>
      <c r="K384"/>
      <c r="L384"/>
      <c r="M384"/>
      <c r="N384"/>
      <c r="O384"/>
    </row>
    <row r="385" spans="6:15" ht="12.75">
      <c r="F385" s="10"/>
      <c r="G385"/>
      <c r="H385"/>
      <c r="I385"/>
      <c r="J385"/>
      <c r="K385"/>
      <c r="L385"/>
      <c r="M385"/>
      <c r="N385"/>
      <c r="O385"/>
    </row>
    <row r="386" spans="6:15" ht="12.75">
      <c r="F386" s="10"/>
      <c r="G386"/>
      <c r="H386"/>
      <c r="I386"/>
      <c r="J386"/>
      <c r="K386"/>
      <c r="L386"/>
      <c r="M386"/>
      <c r="N386"/>
      <c r="O386"/>
    </row>
    <row r="387" spans="6:15" ht="12.75">
      <c r="F387" s="10"/>
      <c r="G387"/>
      <c r="H387"/>
      <c r="I387"/>
      <c r="J387"/>
      <c r="K387"/>
      <c r="L387"/>
      <c r="M387"/>
      <c r="N387"/>
      <c r="O387"/>
    </row>
    <row r="388" spans="6:15" ht="12.75">
      <c r="F388" s="10"/>
      <c r="G388"/>
      <c r="H388"/>
      <c r="I388"/>
      <c r="J388"/>
      <c r="K388"/>
      <c r="L388"/>
      <c r="M388"/>
      <c r="N388"/>
      <c r="O388"/>
    </row>
    <row r="389" spans="6:15" ht="12.75">
      <c r="F389" s="10"/>
      <c r="G389"/>
      <c r="H389"/>
      <c r="I389"/>
      <c r="J389"/>
      <c r="K389"/>
      <c r="L389"/>
      <c r="M389"/>
      <c r="N389"/>
      <c r="O389"/>
    </row>
    <row r="390" spans="6:15" ht="12.75">
      <c r="F390" s="10"/>
      <c r="G390"/>
      <c r="H390"/>
      <c r="I390"/>
      <c r="J390"/>
      <c r="K390"/>
      <c r="L390"/>
      <c r="M390"/>
      <c r="N390"/>
      <c r="O390"/>
    </row>
    <row r="391" spans="6:15" ht="12.75">
      <c r="F391" s="10"/>
      <c r="G391"/>
      <c r="H391"/>
      <c r="I391"/>
      <c r="J391"/>
      <c r="K391"/>
      <c r="L391"/>
      <c r="M391"/>
      <c r="N391"/>
      <c r="O391"/>
    </row>
    <row r="392" spans="6:15" ht="12.75">
      <c r="F392" s="10"/>
      <c r="G392"/>
      <c r="H392"/>
      <c r="I392"/>
      <c r="J392"/>
      <c r="K392"/>
      <c r="L392"/>
      <c r="M392"/>
      <c r="N392"/>
      <c r="O392"/>
    </row>
    <row r="393" spans="6:15" ht="12.75">
      <c r="F393" s="10"/>
      <c r="G393"/>
      <c r="H393"/>
      <c r="I393"/>
      <c r="J393"/>
      <c r="K393"/>
      <c r="L393"/>
      <c r="M393"/>
      <c r="N393"/>
      <c r="O393"/>
    </row>
    <row r="394" spans="6:15" ht="12.75">
      <c r="F394" s="10"/>
      <c r="G394"/>
      <c r="H394"/>
      <c r="I394"/>
      <c r="J394"/>
      <c r="K394"/>
      <c r="L394"/>
      <c r="M394"/>
      <c r="N394"/>
      <c r="O394"/>
    </row>
    <row r="395" spans="6:15" ht="12.75">
      <c r="F395" s="10"/>
      <c r="G395"/>
      <c r="H395"/>
      <c r="I395"/>
      <c r="J395"/>
      <c r="K395"/>
      <c r="L395"/>
      <c r="M395"/>
      <c r="N395"/>
      <c r="O395"/>
    </row>
    <row r="396" spans="6:15" ht="12.75">
      <c r="F396" s="10"/>
      <c r="G396"/>
      <c r="H396"/>
      <c r="I396"/>
      <c r="J396"/>
      <c r="K396"/>
      <c r="L396"/>
      <c r="M396"/>
      <c r="N396"/>
      <c r="O396"/>
    </row>
    <row r="397" spans="6:15" ht="12.75">
      <c r="F397" s="10"/>
      <c r="G397"/>
      <c r="H397"/>
      <c r="I397"/>
      <c r="J397"/>
      <c r="K397"/>
      <c r="L397"/>
      <c r="M397"/>
      <c r="N397"/>
      <c r="O397"/>
    </row>
    <row r="398" spans="6:15" ht="12.75">
      <c r="F398" s="10"/>
      <c r="G398"/>
      <c r="H398"/>
      <c r="I398"/>
      <c r="J398"/>
      <c r="K398"/>
      <c r="L398"/>
      <c r="M398"/>
      <c r="N398"/>
      <c r="O398"/>
    </row>
    <row r="399" spans="6:15" ht="12.75">
      <c r="F399" s="10"/>
      <c r="G399"/>
      <c r="H399"/>
      <c r="I399"/>
      <c r="J399"/>
      <c r="K399"/>
      <c r="L399"/>
      <c r="M399"/>
      <c r="N399"/>
      <c r="O399"/>
    </row>
    <row r="400" spans="6:15" ht="12.75">
      <c r="F400" s="10"/>
      <c r="G400"/>
      <c r="H400"/>
      <c r="I400"/>
      <c r="J400"/>
      <c r="K400"/>
      <c r="L400"/>
      <c r="M400"/>
      <c r="N400"/>
      <c r="O400"/>
    </row>
    <row r="401" spans="6:15" ht="12.75">
      <c r="F401" s="10"/>
      <c r="G401"/>
      <c r="H401"/>
      <c r="I401"/>
      <c r="J401"/>
      <c r="K401"/>
      <c r="L401"/>
      <c r="M401"/>
      <c r="N401"/>
      <c r="O401"/>
    </row>
    <row r="402" spans="6:15" ht="12.75">
      <c r="F402" s="10"/>
      <c r="G402"/>
      <c r="H402"/>
      <c r="I402"/>
      <c r="J402"/>
      <c r="K402"/>
      <c r="L402"/>
      <c r="M402"/>
      <c r="N402"/>
      <c r="O402"/>
    </row>
    <row r="403" spans="6:15" ht="12.75">
      <c r="F403" s="10"/>
      <c r="G403"/>
      <c r="H403"/>
      <c r="I403"/>
      <c r="J403"/>
      <c r="K403"/>
      <c r="L403"/>
      <c r="M403"/>
      <c r="N403"/>
      <c r="O403"/>
    </row>
    <row r="404" spans="6:15" ht="12.75">
      <c r="F404" s="10"/>
      <c r="G404"/>
      <c r="H404"/>
      <c r="I404"/>
      <c r="J404"/>
      <c r="K404"/>
      <c r="L404"/>
      <c r="M404"/>
      <c r="N404"/>
      <c r="O404"/>
    </row>
    <row r="405" spans="6:15" ht="12.75">
      <c r="F405" s="10"/>
      <c r="G405"/>
      <c r="H405"/>
      <c r="I405"/>
      <c r="J405"/>
      <c r="K405"/>
      <c r="L405"/>
      <c r="M405"/>
      <c r="N405"/>
      <c r="O405"/>
    </row>
    <row r="406" spans="6:15" ht="12.75">
      <c r="F406" s="10"/>
      <c r="G406"/>
      <c r="H406"/>
      <c r="I406"/>
      <c r="J406"/>
      <c r="K406"/>
      <c r="L406"/>
      <c r="M406"/>
      <c r="N406"/>
      <c r="O406"/>
    </row>
    <row r="407" spans="6:15" ht="12.75">
      <c r="F407" s="10"/>
      <c r="G407"/>
      <c r="H407"/>
      <c r="I407"/>
      <c r="J407"/>
      <c r="K407"/>
      <c r="L407"/>
      <c r="M407"/>
      <c r="N407"/>
      <c r="O407"/>
    </row>
    <row r="408" spans="6:15" ht="12.75">
      <c r="F408" s="10"/>
      <c r="G408"/>
      <c r="H408"/>
      <c r="I408"/>
      <c r="J408"/>
      <c r="K408"/>
      <c r="L408"/>
      <c r="M408"/>
      <c r="N408"/>
      <c r="O408"/>
    </row>
    <row r="409" spans="6:15" ht="12.75">
      <c r="F409" s="10"/>
      <c r="G409"/>
      <c r="H409"/>
      <c r="I409"/>
      <c r="J409"/>
      <c r="K409"/>
      <c r="L409"/>
      <c r="M409"/>
      <c r="N409"/>
      <c r="O409"/>
    </row>
    <row r="410" spans="6:15" ht="12.75">
      <c r="F410" s="10"/>
      <c r="G410"/>
      <c r="H410"/>
      <c r="I410"/>
      <c r="J410"/>
      <c r="K410"/>
      <c r="L410"/>
      <c r="M410"/>
      <c r="N410"/>
      <c r="O410"/>
    </row>
    <row r="411" spans="6:15" ht="12.75">
      <c r="F411" s="10"/>
      <c r="G411"/>
      <c r="H411"/>
      <c r="I411"/>
      <c r="J411"/>
      <c r="K411"/>
      <c r="L411"/>
      <c r="M411"/>
      <c r="N411"/>
      <c r="O411"/>
    </row>
    <row r="412" spans="6:15" ht="12.75">
      <c r="F412" s="10"/>
      <c r="G412"/>
      <c r="H412"/>
      <c r="I412"/>
      <c r="J412"/>
      <c r="K412"/>
      <c r="L412"/>
      <c r="M412"/>
      <c r="N412"/>
      <c r="O412"/>
    </row>
    <row r="413" spans="6:15" ht="12.75">
      <c r="F413" s="10"/>
      <c r="G413"/>
      <c r="H413"/>
      <c r="I413"/>
      <c r="J413"/>
      <c r="K413"/>
      <c r="L413"/>
      <c r="M413"/>
      <c r="N413"/>
      <c r="O413"/>
    </row>
    <row r="414" spans="6:15" ht="12.75">
      <c r="F414" s="10"/>
      <c r="G414"/>
      <c r="H414"/>
      <c r="I414"/>
      <c r="J414"/>
      <c r="K414"/>
      <c r="L414"/>
      <c r="M414"/>
      <c r="N414"/>
      <c r="O414"/>
    </row>
    <row r="415" spans="6:15" ht="12.75">
      <c r="F415" s="10"/>
      <c r="G415"/>
      <c r="H415"/>
      <c r="I415"/>
      <c r="J415"/>
      <c r="K415"/>
      <c r="L415"/>
      <c r="M415"/>
      <c r="N415"/>
      <c r="O415"/>
    </row>
    <row r="416" spans="6:15" ht="12.75">
      <c r="F416" s="10"/>
      <c r="G416"/>
      <c r="H416"/>
      <c r="I416"/>
      <c r="J416"/>
      <c r="K416"/>
      <c r="L416"/>
      <c r="M416"/>
      <c r="N416"/>
      <c r="O416"/>
    </row>
    <row r="417" spans="6:15" ht="12.75">
      <c r="F417" s="10"/>
      <c r="G417"/>
      <c r="H417"/>
      <c r="I417"/>
      <c r="J417"/>
      <c r="K417"/>
      <c r="L417"/>
      <c r="M417"/>
      <c r="N417"/>
      <c r="O417"/>
    </row>
    <row r="418" spans="6:15" ht="12.75">
      <c r="F418" s="10"/>
      <c r="G418"/>
      <c r="H418"/>
      <c r="I418"/>
      <c r="J418"/>
      <c r="K418"/>
      <c r="L418"/>
      <c r="M418"/>
      <c r="N418"/>
      <c r="O418"/>
    </row>
    <row r="419" spans="6:15" ht="12.75">
      <c r="F419" s="10"/>
      <c r="G419"/>
      <c r="H419"/>
      <c r="I419"/>
      <c r="J419"/>
      <c r="K419"/>
      <c r="L419"/>
      <c r="M419"/>
      <c r="N419"/>
      <c r="O419"/>
    </row>
    <row r="420" spans="6:15" ht="12.75">
      <c r="F420" s="10"/>
      <c r="G420"/>
      <c r="H420"/>
      <c r="I420"/>
      <c r="J420"/>
      <c r="K420"/>
      <c r="L420"/>
      <c r="M420"/>
      <c r="N420"/>
      <c r="O420"/>
    </row>
    <row r="421" spans="6:15" ht="12.75">
      <c r="F421" s="10"/>
      <c r="G421"/>
      <c r="H421"/>
      <c r="I421"/>
      <c r="J421"/>
      <c r="K421"/>
      <c r="L421"/>
      <c r="M421"/>
      <c r="N421"/>
      <c r="O421"/>
    </row>
    <row r="422" spans="6:15" ht="12.75">
      <c r="F422" s="10"/>
      <c r="G422"/>
      <c r="H422"/>
      <c r="I422"/>
      <c r="J422"/>
      <c r="K422"/>
      <c r="L422"/>
      <c r="M422"/>
      <c r="N422"/>
      <c r="O422"/>
    </row>
    <row r="423" spans="6:15" ht="12.75">
      <c r="F423" s="10"/>
      <c r="G423"/>
      <c r="H423"/>
      <c r="I423"/>
      <c r="J423"/>
      <c r="K423"/>
      <c r="L423"/>
      <c r="M423"/>
      <c r="N423"/>
      <c r="O423"/>
    </row>
    <row r="424" spans="6:15" ht="12.75">
      <c r="F424" s="10"/>
      <c r="G424"/>
      <c r="H424"/>
      <c r="I424"/>
      <c r="J424"/>
      <c r="K424"/>
      <c r="L424"/>
      <c r="M424"/>
      <c r="N424"/>
      <c r="O424"/>
    </row>
    <row r="425" spans="6:15" ht="12.75">
      <c r="F425" s="10"/>
      <c r="G425"/>
      <c r="H425"/>
      <c r="I425"/>
      <c r="J425"/>
      <c r="K425"/>
      <c r="L425"/>
      <c r="M425"/>
      <c r="N425"/>
      <c r="O425"/>
    </row>
    <row r="426" spans="6:15" ht="12.75">
      <c r="F426" s="10"/>
      <c r="G426"/>
      <c r="H426"/>
      <c r="I426"/>
      <c r="J426"/>
      <c r="K426"/>
      <c r="L426"/>
      <c r="M426"/>
      <c r="N426"/>
      <c r="O426"/>
    </row>
    <row r="427" spans="6:15" ht="12.75">
      <c r="F427" s="10"/>
      <c r="G427"/>
      <c r="H427"/>
      <c r="I427"/>
      <c r="J427"/>
      <c r="K427"/>
      <c r="L427"/>
      <c r="M427"/>
      <c r="N427"/>
      <c r="O427"/>
    </row>
    <row r="428" spans="6:15" ht="12.75">
      <c r="F428" s="10"/>
      <c r="G428"/>
      <c r="H428"/>
      <c r="I428"/>
      <c r="J428"/>
      <c r="K428"/>
      <c r="L428"/>
      <c r="M428"/>
      <c r="N428"/>
      <c r="O428"/>
    </row>
    <row r="429" spans="6:15" ht="12.75">
      <c r="F429" s="10"/>
      <c r="G429"/>
      <c r="H429"/>
      <c r="I429"/>
      <c r="J429"/>
      <c r="K429"/>
      <c r="L429"/>
      <c r="M429"/>
      <c r="N429"/>
      <c r="O429"/>
    </row>
    <row r="430" spans="6:15" ht="12.75">
      <c r="F430" s="10"/>
      <c r="G430"/>
      <c r="H430"/>
      <c r="I430"/>
      <c r="J430"/>
      <c r="K430"/>
      <c r="L430"/>
      <c r="M430"/>
      <c r="N430"/>
      <c r="O430"/>
    </row>
    <row r="431" spans="6:15" ht="12.75">
      <c r="F431" s="10"/>
      <c r="G431"/>
      <c r="H431"/>
      <c r="I431"/>
      <c r="J431"/>
      <c r="K431"/>
      <c r="L431"/>
      <c r="M431"/>
      <c r="N431"/>
      <c r="O431"/>
    </row>
    <row r="432" spans="6:15" ht="12.75">
      <c r="F432" s="10"/>
      <c r="G432"/>
      <c r="H432"/>
      <c r="I432"/>
      <c r="J432"/>
      <c r="K432"/>
      <c r="L432"/>
      <c r="M432"/>
      <c r="N432"/>
      <c r="O432"/>
    </row>
    <row r="433" spans="6:15" ht="12.75">
      <c r="F433" s="10"/>
      <c r="G433"/>
      <c r="H433"/>
      <c r="I433"/>
      <c r="J433"/>
      <c r="K433"/>
      <c r="L433"/>
      <c r="M433"/>
      <c r="N433"/>
      <c r="O433"/>
    </row>
    <row r="434" spans="6:15" ht="12.75">
      <c r="F434" s="10"/>
      <c r="G434"/>
      <c r="H434"/>
      <c r="I434"/>
      <c r="J434"/>
      <c r="K434"/>
      <c r="L434"/>
      <c r="M434"/>
      <c r="N434"/>
      <c r="O434"/>
    </row>
    <row r="435" spans="6:15" ht="12.75">
      <c r="F435" s="10"/>
      <c r="G435"/>
      <c r="H435"/>
      <c r="I435"/>
      <c r="J435"/>
      <c r="K435"/>
      <c r="L435"/>
      <c r="M435"/>
      <c r="N435"/>
      <c r="O435"/>
    </row>
    <row r="436" spans="6:15" ht="12.75">
      <c r="F436" s="10"/>
      <c r="G436"/>
      <c r="H436"/>
      <c r="I436"/>
      <c r="J436"/>
      <c r="K436"/>
      <c r="L436"/>
      <c r="M436"/>
      <c r="N436"/>
      <c r="O436"/>
    </row>
    <row r="437" spans="6:15" ht="12.75">
      <c r="F437" s="10"/>
      <c r="G437"/>
      <c r="H437"/>
      <c r="I437"/>
      <c r="J437"/>
      <c r="K437"/>
      <c r="L437"/>
      <c r="M437"/>
      <c r="N437"/>
      <c r="O437"/>
    </row>
    <row r="438" spans="6:15" ht="12.75">
      <c r="F438" s="10"/>
      <c r="G438"/>
      <c r="H438"/>
      <c r="I438"/>
      <c r="J438"/>
      <c r="K438"/>
      <c r="L438"/>
      <c r="M438"/>
      <c r="N438"/>
      <c r="O438"/>
    </row>
    <row r="439" spans="6:15" ht="12.75">
      <c r="F439" s="10"/>
      <c r="G439"/>
      <c r="H439"/>
      <c r="I439"/>
      <c r="J439"/>
      <c r="K439"/>
      <c r="L439"/>
      <c r="M439"/>
      <c r="N439"/>
      <c r="O439"/>
    </row>
    <row r="440" spans="6:15" ht="12.75">
      <c r="F440" s="10"/>
      <c r="G440"/>
      <c r="H440"/>
      <c r="I440"/>
      <c r="J440"/>
      <c r="K440"/>
      <c r="L440"/>
      <c r="M440"/>
      <c r="N440"/>
      <c r="O440"/>
    </row>
    <row r="441" spans="6:15" ht="12.75">
      <c r="F441" s="10"/>
      <c r="G441"/>
      <c r="H441"/>
      <c r="I441"/>
      <c r="J441"/>
      <c r="K441"/>
      <c r="L441"/>
      <c r="M441"/>
      <c r="N441"/>
      <c r="O441"/>
    </row>
    <row r="442" spans="6:15" ht="12.75">
      <c r="F442" s="10"/>
      <c r="G442"/>
      <c r="H442"/>
      <c r="I442"/>
      <c r="J442"/>
      <c r="K442"/>
      <c r="L442"/>
      <c r="M442"/>
      <c r="N442"/>
      <c r="O442"/>
    </row>
    <row r="443" spans="6:15" ht="12.75">
      <c r="F443" s="10"/>
      <c r="G443"/>
      <c r="H443"/>
      <c r="I443"/>
      <c r="J443"/>
      <c r="K443"/>
      <c r="L443"/>
      <c r="M443"/>
      <c r="N443"/>
      <c r="O443"/>
    </row>
    <row r="444" spans="6:15" ht="12.75">
      <c r="F444" s="10"/>
      <c r="G444"/>
      <c r="H444"/>
      <c r="I444"/>
      <c r="J444"/>
      <c r="K444"/>
      <c r="L444"/>
      <c r="M444"/>
      <c r="N444"/>
      <c r="O444"/>
    </row>
    <row r="445" spans="6:15" ht="12.75">
      <c r="F445" s="10"/>
      <c r="G445"/>
      <c r="H445"/>
      <c r="I445"/>
      <c r="J445"/>
      <c r="K445"/>
      <c r="L445"/>
      <c r="M445"/>
      <c r="N445"/>
      <c r="O445"/>
    </row>
    <row r="446" spans="6:15" ht="12.75">
      <c r="F446" s="10"/>
      <c r="G446"/>
      <c r="H446"/>
      <c r="I446"/>
      <c r="J446"/>
      <c r="K446"/>
      <c r="L446"/>
      <c r="M446"/>
      <c r="N446"/>
      <c r="O446"/>
    </row>
    <row r="447" spans="6:15" ht="12.75">
      <c r="F447" s="10"/>
      <c r="G447"/>
      <c r="H447"/>
      <c r="I447"/>
      <c r="J447"/>
      <c r="K447"/>
      <c r="L447"/>
      <c r="M447"/>
      <c r="N447"/>
      <c r="O447"/>
    </row>
    <row r="448" spans="6:15" ht="12.75">
      <c r="F448" s="10"/>
      <c r="G448"/>
      <c r="H448"/>
      <c r="I448"/>
      <c r="J448"/>
      <c r="K448"/>
      <c r="L448"/>
      <c r="M448"/>
      <c r="N448"/>
      <c r="O448"/>
    </row>
    <row r="449" spans="6:15" ht="12.75">
      <c r="F449" s="10"/>
      <c r="G449"/>
      <c r="H449"/>
      <c r="I449"/>
      <c r="J449"/>
      <c r="K449"/>
      <c r="L449"/>
      <c r="M449"/>
      <c r="N449"/>
      <c r="O449"/>
    </row>
    <row r="450" spans="6:15" ht="12.75">
      <c r="F450" s="10"/>
      <c r="G450"/>
      <c r="H450"/>
      <c r="I450"/>
      <c r="J450"/>
      <c r="K450"/>
      <c r="L450"/>
      <c r="M450"/>
      <c r="N450"/>
      <c r="O450"/>
    </row>
    <row r="451" spans="6:15" ht="12.75">
      <c r="F451" s="10"/>
      <c r="G451"/>
      <c r="H451"/>
      <c r="I451"/>
      <c r="J451"/>
      <c r="K451"/>
      <c r="L451"/>
      <c r="M451"/>
      <c r="N451"/>
      <c r="O451"/>
    </row>
    <row r="452" spans="6:15" ht="12.75">
      <c r="F452" s="10"/>
      <c r="G452"/>
      <c r="H452"/>
      <c r="I452"/>
      <c r="J452"/>
      <c r="K452"/>
      <c r="L452"/>
      <c r="M452"/>
      <c r="N452"/>
      <c r="O452"/>
    </row>
    <row r="453" spans="6:15" ht="12.75">
      <c r="F453" s="10"/>
      <c r="G453"/>
      <c r="H453"/>
      <c r="I453"/>
      <c r="J453"/>
      <c r="K453"/>
      <c r="L453"/>
      <c r="M453"/>
      <c r="N453"/>
      <c r="O453"/>
    </row>
    <row r="454" spans="6:15" ht="12.75">
      <c r="F454" s="10"/>
      <c r="G454"/>
      <c r="H454"/>
      <c r="I454"/>
      <c r="J454"/>
      <c r="K454"/>
      <c r="L454"/>
      <c r="M454"/>
      <c r="N454"/>
      <c r="O454"/>
    </row>
    <row r="455" spans="6:15" ht="12.75">
      <c r="F455" s="10"/>
      <c r="G455"/>
      <c r="H455"/>
      <c r="I455"/>
      <c r="J455"/>
      <c r="K455"/>
      <c r="L455"/>
      <c r="M455"/>
      <c r="N455"/>
      <c r="O455"/>
    </row>
    <row r="456" spans="6:15" ht="12.75">
      <c r="F456" s="10"/>
      <c r="G456"/>
      <c r="H456"/>
      <c r="I456"/>
      <c r="J456"/>
      <c r="K456"/>
      <c r="L456"/>
      <c r="M456"/>
      <c r="N456"/>
      <c r="O456"/>
    </row>
    <row r="457" spans="6:15" ht="12.75">
      <c r="F457" s="10"/>
      <c r="G457"/>
      <c r="H457"/>
      <c r="I457"/>
      <c r="J457"/>
      <c r="K457"/>
      <c r="L457"/>
      <c r="M457"/>
      <c r="N457"/>
      <c r="O457"/>
    </row>
    <row r="458" spans="6:15" ht="12.75">
      <c r="F458" s="10"/>
      <c r="G458"/>
      <c r="H458"/>
      <c r="I458"/>
      <c r="J458"/>
      <c r="K458"/>
      <c r="L458"/>
      <c r="M458"/>
      <c r="N458"/>
      <c r="O458"/>
    </row>
    <row r="459" spans="6:15" ht="12.75">
      <c r="F459" s="10"/>
      <c r="G459"/>
      <c r="H459"/>
      <c r="I459"/>
      <c r="J459"/>
      <c r="K459"/>
      <c r="L459"/>
      <c r="M459"/>
      <c r="N459"/>
      <c r="O459"/>
    </row>
    <row r="460" spans="6:15" ht="12.75">
      <c r="F460" s="10"/>
      <c r="G460"/>
      <c r="H460"/>
      <c r="I460"/>
      <c r="J460"/>
      <c r="K460"/>
      <c r="L460"/>
      <c r="M460"/>
      <c r="N460"/>
      <c r="O460"/>
    </row>
    <row r="461" spans="6:15" ht="12.75">
      <c r="F461" s="10"/>
      <c r="G461"/>
      <c r="H461"/>
      <c r="I461"/>
      <c r="J461"/>
      <c r="K461"/>
      <c r="L461"/>
      <c r="M461"/>
      <c r="N461"/>
      <c r="O461"/>
    </row>
    <row r="462" spans="6:15" ht="12.75">
      <c r="F462" s="10"/>
      <c r="G462"/>
      <c r="H462"/>
      <c r="I462"/>
      <c r="J462"/>
      <c r="K462"/>
      <c r="L462"/>
      <c r="M462"/>
      <c r="N462"/>
      <c r="O462"/>
    </row>
    <row r="463" spans="6:15" ht="12.75">
      <c r="F463" s="10"/>
      <c r="G463"/>
      <c r="H463"/>
      <c r="I463"/>
      <c r="J463"/>
      <c r="K463"/>
      <c r="L463"/>
      <c r="M463"/>
      <c r="N463"/>
      <c r="O463"/>
    </row>
    <row r="464" spans="6:15" ht="12.75">
      <c r="F464" s="10"/>
      <c r="G464"/>
      <c r="H464"/>
      <c r="I464"/>
      <c r="J464"/>
      <c r="K464"/>
      <c r="L464"/>
      <c r="M464"/>
      <c r="N464"/>
      <c r="O464"/>
    </row>
    <row r="465" spans="6:15" ht="12.75">
      <c r="F465" s="10"/>
      <c r="G465"/>
      <c r="H465"/>
      <c r="I465"/>
      <c r="J465"/>
      <c r="K465"/>
      <c r="L465"/>
      <c r="M465"/>
      <c r="N465"/>
      <c r="O465"/>
    </row>
    <row r="466" spans="6:15" ht="12.75">
      <c r="F466" s="10"/>
      <c r="G466"/>
      <c r="H466"/>
      <c r="I466"/>
      <c r="J466"/>
      <c r="K466"/>
      <c r="L466"/>
      <c r="M466"/>
      <c r="N466"/>
      <c r="O466"/>
    </row>
    <row r="467" spans="6:15" ht="12.75">
      <c r="F467" s="10"/>
      <c r="G467"/>
      <c r="H467"/>
      <c r="I467"/>
      <c r="J467"/>
      <c r="K467"/>
      <c r="L467"/>
      <c r="M467"/>
      <c r="N467"/>
      <c r="O467"/>
    </row>
    <row r="468" spans="6:15" ht="12.75">
      <c r="F468" s="10"/>
      <c r="G468"/>
      <c r="H468"/>
      <c r="I468"/>
      <c r="J468"/>
      <c r="K468"/>
      <c r="L468"/>
      <c r="M468"/>
      <c r="N468"/>
      <c r="O468"/>
    </row>
    <row r="469" spans="6:15" ht="12.75">
      <c r="F469" s="10"/>
      <c r="G469"/>
      <c r="H469"/>
      <c r="I469"/>
      <c r="J469"/>
      <c r="K469"/>
      <c r="L469"/>
      <c r="M469"/>
      <c r="N469"/>
      <c r="O469"/>
    </row>
    <row r="470" spans="6:15" ht="12.75">
      <c r="F470" s="10"/>
      <c r="G470"/>
      <c r="H470"/>
      <c r="I470"/>
      <c r="J470"/>
      <c r="K470"/>
      <c r="L470"/>
      <c r="M470"/>
      <c r="N470"/>
      <c r="O470"/>
    </row>
    <row r="471" spans="6:15" ht="12.75">
      <c r="F471" s="10"/>
      <c r="G471"/>
      <c r="H471"/>
      <c r="I471"/>
      <c r="J471"/>
      <c r="K471"/>
      <c r="L471"/>
      <c r="M471"/>
      <c r="N471"/>
      <c r="O471"/>
    </row>
    <row r="472" spans="6:15" ht="12.75">
      <c r="F472" s="10"/>
      <c r="G472"/>
      <c r="H472"/>
      <c r="I472"/>
      <c r="J472"/>
      <c r="K472"/>
      <c r="L472"/>
      <c r="M472"/>
      <c r="N472"/>
      <c r="O472"/>
    </row>
    <row r="473" spans="6:15" ht="12.75">
      <c r="F473" s="10"/>
      <c r="G473"/>
      <c r="H473"/>
      <c r="I473"/>
      <c r="J473"/>
      <c r="K473"/>
      <c r="L473"/>
      <c r="M473"/>
      <c r="N473"/>
      <c r="O473"/>
    </row>
    <row r="474" spans="6:15" ht="12.75">
      <c r="F474" s="10"/>
      <c r="G474"/>
      <c r="H474"/>
      <c r="I474"/>
      <c r="J474"/>
      <c r="K474"/>
      <c r="L474"/>
      <c r="M474"/>
      <c r="N474"/>
      <c r="O474"/>
    </row>
    <row r="475" spans="6:15" ht="12.75">
      <c r="F475" s="10"/>
      <c r="G475"/>
      <c r="H475"/>
      <c r="I475"/>
      <c r="J475"/>
      <c r="K475"/>
      <c r="L475"/>
      <c r="M475"/>
      <c r="N475"/>
      <c r="O475"/>
    </row>
    <row r="476" spans="6:15" ht="12.75">
      <c r="F476" s="10"/>
      <c r="G476"/>
      <c r="H476"/>
      <c r="I476"/>
      <c r="J476"/>
      <c r="K476"/>
      <c r="L476"/>
      <c r="M476"/>
      <c r="N476"/>
      <c r="O476"/>
    </row>
    <row r="477" spans="6:15" ht="12.75">
      <c r="F477" s="10"/>
      <c r="G477"/>
      <c r="H477"/>
      <c r="I477"/>
      <c r="J477"/>
      <c r="K477"/>
      <c r="L477"/>
      <c r="M477"/>
      <c r="N477"/>
      <c r="O477"/>
    </row>
    <row r="478" spans="6:15" ht="12.75">
      <c r="F478" s="10"/>
      <c r="G478"/>
      <c r="H478"/>
      <c r="I478"/>
      <c r="J478"/>
      <c r="K478"/>
      <c r="L478"/>
      <c r="M478"/>
      <c r="N478"/>
      <c r="O478"/>
    </row>
    <row r="479" spans="6:15" ht="12.75">
      <c r="F479" s="10"/>
      <c r="G479"/>
      <c r="H479"/>
      <c r="I479"/>
      <c r="J479"/>
      <c r="K479"/>
      <c r="L479"/>
      <c r="M479"/>
      <c r="N479"/>
      <c r="O479"/>
    </row>
    <row r="480" spans="6:15" ht="12.75">
      <c r="F480" s="10"/>
      <c r="G480"/>
      <c r="H480"/>
      <c r="I480"/>
      <c r="J480"/>
      <c r="K480"/>
      <c r="L480"/>
      <c r="M480"/>
      <c r="N480"/>
      <c r="O480"/>
    </row>
    <row r="481" spans="6:15" ht="12.75">
      <c r="F481" s="10"/>
      <c r="G481"/>
      <c r="H481"/>
      <c r="I481"/>
      <c r="J481"/>
      <c r="K481"/>
      <c r="L481"/>
      <c r="M481"/>
      <c r="N481"/>
      <c r="O481"/>
    </row>
    <row r="482" spans="6:15" ht="12.75">
      <c r="F482" s="10"/>
      <c r="G482"/>
      <c r="H482"/>
      <c r="I482"/>
      <c r="J482"/>
      <c r="K482"/>
      <c r="L482"/>
      <c r="M482"/>
      <c r="N482"/>
      <c r="O482"/>
    </row>
    <row r="483" spans="6:15" ht="12.75">
      <c r="F483" s="10"/>
      <c r="G483"/>
      <c r="H483"/>
      <c r="I483"/>
      <c r="J483"/>
      <c r="K483"/>
      <c r="L483"/>
      <c r="M483"/>
      <c r="N483"/>
      <c r="O483"/>
    </row>
    <row r="484" spans="6:15" ht="12.75">
      <c r="F484" s="10"/>
      <c r="G484"/>
      <c r="H484"/>
      <c r="I484"/>
      <c r="J484"/>
      <c r="K484"/>
      <c r="L484"/>
      <c r="M484"/>
      <c r="N484"/>
      <c r="O484"/>
    </row>
    <row r="485" spans="6:15" ht="12.75">
      <c r="F485" s="10"/>
      <c r="G485"/>
      <c r="H485"/>
      <c r="I485"/>
      <c r="J485"/>
      <c r="K485"/>
      <c r="L485"/>
      <c r="M485"/>
      <c r="N485"/>
      <c r="O485"/>
    </row>
    <row r="486" spans="6:15" ht="12.75">
      <c r="F486" s="10"/>
      <c r="G486"/>
      <c r="H486"/>
      <c r="I486"/>
      <c r="J486"/>
      <c r="K486"/>
      <c r="L486"/>
      <c r="M486"/>
      <c r="N486"/>
      <c r="O486"/>
    </row>
    <row r="487" spans="6:15" ht="12.75">
      <c r="F487" s="10"/>
      <c r="G487"/>
      <c r="H487"/>
      <c r="I487"/>
      <c r="J487"/>
      <c r="K487"/>
      <c r="L487"/>
      <c r="M487"/>
      <c r="N487"/>
      <c r="O487"/>
    </row>
    <row r="488" spans="6:15" ht="12.75">
      <c r="F488" s="10"/>
      <c r="G488"/>
      <c r="H488"/>
      <c r="I488"/>
      <c r="J488"/>
      <c r="K488"/>
      <c r="L488"/>
      <c r="M488"/>
      <c r="N488"/>
      <c r="O488"/>
    </row>
    <row r="489" spans="6:15" ht="12.75">
      <c r="F489" s="10"/>
      <c r="G489"/>
      <c r="H489"/>
      <c r="I489"/>
      <c r="J489"/>
      <c r="K489"/>
      <c r="L489"/>
      <c r="M489"/>
      <c r="N489"/>
      <c r="O489"/>
    </row>
    <row r="490" spans="6:15" ht="12.75">
      <c r="F490" s="10"/>
      <c r="G490"/>
      <c r="H490"/>
      <c r="I490"/>
      <c r="J490"/>
      <c r="K490"/>
      <c r="L490"/>
      <c r="M490"/>
      <c r="N490"/>
      <c r="O490"/>
    </row>
    <row r="491" spans="6:15" ht="12.75">
      <c r="F491" s="10"/>
      <c r="G491"/>
      <c r="H491"/>
      <c r="I491"/>
      <c r="J491"/>
      <c r="K491"/>
      <c r="L491"/>
      <c r="M491"/>
      <c r="N491"/>
      <c r="O491"/>
    </row>
    <row r="492" spans="6:15" ht="12.75">
      <c r="F492" s="10"/>
      <c r="G492"/>
      <c r="H492"/>
      <c r="I492"/>
      <c r="J492"/>
      <c r="K492"/>
      <c r="L492"/>
      <c r="M492"/>
      <c r="N492"/>
      <c r="O492"/>
    </row>
    <row r="493" spans="6:15" ht="12.75">
      <c r="F493" s="10"/>
      <c r="G493"/>
      <c r="H493"/>
      <c r="I493"/>
      <c r="J493"/>
      <c r="K493"/>
      <c r="L493"/>
      <c r="M493"/>
      <c r="N493"/>
      <c r="O493"/>
    </row>
    <row r="494" spans="6:15" ht="12.75">
      <c r="F494" s="10"/>
      <c r="G494"/>
      <c r="H494"/>
      <c r="I494"/>
      <c r="J494"/>
      <c r="K494"/>
      <c r="L494"/>
      <c r="M494"/>
      <c r="N494"/>
      <c r="O494"/>
    </row>
    <row r="495" spans="6:15" ht="12.75">
      <c r="F495" s="10"/>
      <c r="G495"/>
      <c r="H495"/>
      <c r="I495"/>
      <c r="J495"/>
      <c r="K495"/>
      <c r="L495"/>
      <c r="M495"/>
      <c r="N495"/>
      <c r="O495"/>
    </row>
    <row r="496" spans="6:15" ht="12.75">
      <c r="F496" s="10"/>
      <c r="G496"/>
      <c r="H496"/>
      <c r="I496"/>
      <c r="J496"/>
      <c r="K496"/>
      <c r="L496"/>
      <c r="M496"/>
      <c r="N496"/>
      <c r="O496"/>
    </row>
    <row r="497" spans="6:15" ht="12.75">
      <c r="F497" s="10"/>
      <c r="G497"/>
      <c r="H497"/>
      <c r="I497"/>
      <c r="J497"/>
      <c r="K497"/>
      <c r="L497"/>
      <c r="M497"/>
      <c r="N497"/>
      <c r="O497"/>
    </row>
    <row r="498" spans="6:15" ht="12.75">
      <c r="F498" s="10"/>
      <c r="G498"/>
      <c r="H498"/>
      <c r="I498"/>
      <c r="J498"/>
      <c r="K498"/>
      <c r="L498"/>
      <c r="M498"/>
      <c r="N498"/>
      <c r="O498"/>
    </row>
    <row r="499" spans="6:15" ht="12.75">
      <c r="F499" s="10"/>
      <c r="G499"/>
      <c r="H499"/>
      <c r="I499"/>
      <c r="J499"/>
      <c r="K499"/>
      <c r="L499"/>
      <c r="M499"/>
      <c r="N499"/>
      <c r="O499"/>
    </row>
    <row r="500" spans="6:15" ht="12.75">
      <c r="F500" s="10"/>
      <c r="G500"/>
      <c r="H500"/>
      <c r="I500"/>
      <c r="J500"/>
      <c r="K500"/>
      <c r="L500"/>
      <c r="M500"/>
      <c r="N500"/>
      <c r="O500"/>
    </row>
    <row r="501" spans="6:15" ht="12.75">
      <c r="F501" s="10"/>
      <c r="G501"/>
      <c r="H501"/>
      <c r="I501"/>
      <c r="J501"/>
      <c r="K501"/>
      <c r="L501"/>
      <c r="M501"/>
      <c r="N501"/>
      <c r="O501"/>
    </row>
    <row r="502" spans="6:15" ht="12.75">
      <c r="F502" s="10"/>
      <c r="G502"/>
      <c r="H502"/>
      <c r="I502"/>
      <c r="J502"/>
      <c r="K502"/>
      <c r="L502"/>
      <c r="M502"/>
      <c r="N502"/>
      <c r="O502"/>
    </row>
    <row r="503" spans="6:15" ht="12.75">
      <c r="F503" s="10"/>
      <c r="G503"/>
      <c r="H503"/>
      <c r="I503"/>
      <c r="J503"/>
      <c r="K503"/>
      <c r="L503"/>
      <c r="M503"/>
      <c r="N503"/>
      <c r="O503"/>
    </row>
    <row r="504" spans="6:15" ht="12.75">
      <c r="F504" s="10"/>
      <c r="G504"/>
      <c r="H504"/>
      <c r="I504"/>
      <c r="J504"/>
      <c r="K504"/>
      <c r="L504"/>
      <c r="M504"/>
      <c r="N504"/>
      <c r="O504"/>
    </row>
    <row r="505" spans="6:15" ht="12.75">
      <c r="F505" s="10"/>
      <c r="G505"/>
      <c r="H505"/>
      <c r="I505"/>
      <c r="J505"/>
      <c r="K505"/>
      <c r="L505"/>
      <c r="M505"/>
      <c r="N505"/>
      <c r="O505"/>
    </row>
    <row r="506" spans="6:15" ht="12.75">
      <c r="F506" s="10"/>
      <c r="G506"/>
      <c r="H506"/>
      <c r="I506"/>
      <c r="J506"/>
      <c r="K506"/>
      <c r="L506"/>
      <c r="M506"/>
      <c r="N506"/>
      <c r="O506"/>
    </row>
    <row r="507" spans="6:15" ht="12.75">
      <c r="F507" s="10"/>
      <c r="G507"/>
      <c r="H507"/>
      <c r="I507"/>
      <c r="J507"/>
      <c r="K507"/>
      <c r="L507"/>
      <c r="M507"/>
      <c r="N507"/>
      <c r="O507"/>
    </row>
    <row r="508" spans="6:15" ht="12.75">
      <c r="F508" s="10"/>
      <c r="G508"/>
      <c r="H508"/>
      <c r="I508"/>
      <c r="J508"/>
      <c r="K508"/>
      <c r="L508"/>
      <c r="M508"/>
      <c r="N508"/>
      <c r="O508"/>
    </row>
    <row r="509" spans="6:15" ht="12.75">
      <c r="F509" s="10"/>
      <c r="G509"/>
      <c r="H509"/>
      <c r="I509"/>
      <c r="J509"/>
      <c r="K509"/>
      <c r="L509"/>
      <c r="M509"/>
      <c r="N509"/>
      <c r="O509"/>
    </row>
    <row r="510" spans="6:15" ht="12.75">
      <c r="F510" s="10"/>
      <c r="G510"/>
      <c r="H510"/>
      <c r="I510"/>
      <c r="J510"/>
      <c r="K510"/>
      <c r="L510"/>
      <c r="M510"/>
      <c r="N510"/>
      <c r="O510"/>
    </row>
    <row r="511" spans="6:15" ht="12.75">
      <c r="F511" s="10"/>
      <c r="G511"/>
      <c r="H511"/>
      <c r="I511"/>
      <c r="J511"/>
      <c r="K511"/>
      <c r="L511"/>
      <c r="M511"/>
      <c r="N511"/>
      <c r="O511"/>
    </row>
    <row r="512" spans="6:15" ht="12.75">
      <c r="F512" s="10"/>
      <c r="G512"/>
      <c r="H512"/>
      <c r="I512"/>
      <c r="J512"/>
      <c r="K512"/>
      <c r="L512"/>
      <c r="M512"/>
      <c r="N512"/>
      <c r="O512"/>
    </row>
    <row r="513" spans="6:15" ht="12.75">
      <c r="F513" s="10"/>
      <c r="G513"/>
      <c r="H513"/>
      <c r="I513"/>
      <c r="J513"/>
      <c r="K513"/>
      <c r="L513"/>
      <c r="M513"/>
      <c r="N513"/>
      <c r="O513"/>
    </row>
    <row r="514" spans="6:15" ht="12.75">
      <c r="F514" s="10"/>
      <c r="G514"/>
      <c r="H514"/>
      <c r="I514"/>
      <c r="J514"/>
      <c r="K514"/>
      <c r="L514"/>
      <c r="M514"/>
      <c r="N514"/>
      <c r="O514"/>
    </row>
    <row r="515" spans="6:15" ht="12.75">
      <c r="F515" s="10"/>
      <c r="G515"/>
      <c r="H515"/>
      <c r="I515"/>
      <c r="J515"/>
      <c r="K515"/>
      <c r="L515"/>
      <c r="M515"/>
      <c r="N515"/>
      <c r="O515"/>
    </row>
    <row r="516" spans="6:15" ht="12.75">
      <c r="F516" s="10"/>
      <c r="G516"/>
      <c r="H516"/>
      <c r="I516"/>
      <c r="J516"/>
      <c r="K516"/>
      <c r="L516"/>
      <c r="M516"/>
      <c r="N516"/>
      <c r="O516"/>
    </row>
    <row r="517" spans="6:15" ht="12.75">
      <c r="F517" s="10"/>
      <c r="G517"/>
      <c r="H517"/>
      <c r="I517"/>
      <c r="J517"/>
      <c r="K517"/>
      <c r="L517"/>
      <c r="M517"/>
      <c r="N517"/>
      <c r="O517"/>
    </row>
    <row r="518" spans="6:15" ht="12.75">
      <c r="F518" s="10"/>
      <c r="G518"/>
      <c r="H518"/>
      <c r="I518"/>
      <c r="J518"/>
      <c r="K518"/>
      <c r="L518"/>
      <c r="M518"/>
      <c r="N518"/>
      <c r="O518"/>
    </row>
    <row r="519" spans="6:15" ht="12.75">
      <c r="F519" s="10"/>
      <c r="G519"/>
      <c r="H519"/>
      <c r="I519"/>
      <c r="J519"/>
      <c r="K519"/>
      <c r="L519"/>
      <c r="M519"/>
      <c r="N519"/>
      <c r="O519"/>
    </row>
    <row r="520" spans="6:15" ht="12.75">
      <c r="F520" s="10"/>
      <c r="G520"/>
      <c r="H520"/>
      <c r="I520"/>
      <c r="J520"/>
      <c r="K520"/>
      <c r="L520"/>
      <c r="M520"/>
      <c r="N520"/>
      <c r="O520"/>
    </row>
    <row r="521" spans="6:15" ht="12.75">
      <c r="F521" s="10"/>
      <c r="G521"/>
      <c r="H521"/>
      <c r="I521"/>
      <c r="J521"/>
      <c r="K521"/>
      <c r="L521"/>
      <c r="M521"/>
      <c r="N521"/>
      <c r="O521"/>
    </row>
    <row r="522" spans="6:15" ht="12.75">
      <c r="F522" s="10"/>
      <c r="G522"/>
      <c r="H522"/>
      <c r="I522"/>
      <c r="J522"/>
      <c r="K522"/>
      <c r="L522"/>
      <c r="M522"/>
      <c r="N522"/>
      <c r="O522"/>
    </row>
    <row r="523" spans="6:15" ht="12.75">
      <c r="F523" s="10"/>
      <c r="G523"/>
      <c r="H523"/>
      <c r="I523"/>
      <c r="J523"/>
      <c r="K523"/>
      <c r="L523"/>
      <c r="M523"/>
      <c r="N523"/>
      <c r="O523"/>
    </row>
    <row r="524" spans="6:15" ht="12.75">
      <c r="F524" s="10"/>
      <c r="G524"/>
      <c r="H524"/>
      <c r="I524"/>
      <c r="J524"/>
      <c r="K524"/>
      <c r="L524"/>
      <c r="M524"/>
      <c r="N524"/>
      <c r="O524"/>
    </row>
    <row r="525" spans="6:15" ht="12.75">
      <c r="F525" s="10"/>
      <c r="G525"/>
      <c r="H525"/>
      <c r="I525"/>
      <c r="J525"/>
      <c r="K525"/>
      <c r="L525"/>
      <c r="M525"/>
      <c r="N525"/>
      <c r="O525"/>
    </row>
    <row r="526" spans="6:15" ht="12.75">
      <c r="F526" s="10"/>
      <c r="G526"/>
      <c r="H526"/>
      <c r="I526"/>
      <c r="J526"/>
      <c r="K526"/>
      <c r="L526"/>
      <c r="M526"/>
      <c r="N526"/>
      <c r="O526"/>
    </row>
    <row r="527" spans="6:15" ht="12.75">
      <c r="F527" s="10"/>
      <c r="G527"/>
      <c r="H527"/>
      <c r="I527"/>
      <c r="J527"/>
      <c r="K527"/>
      <c r="L527"/>
      <c r="M527"/>
      <c r="N527"/>
      <c r="O527"/>
    </row>
    <row r="528" spans="6:15" ht="12.75">
      <c r="F528" s="10"/>
      <c r="G528"/>
      <c r="H528"/>
      <c r="I528"/>
      <c r="J528"/>
      <c r="K528"/>
      <c r="L528"/>
      <c r="M528"/>
      <c r="N528"/>
      <c r="O528"/>
    </row>
    <row r="529" spans="6:15" ht="12.75">
      <c r="F529" s="10"/>
      <c r="G529"/>
      <c r="H529"/>
      <c r="I529"/>
      <c r="J529"/>
      <c r="K529"/>
      <c r="L529"/>
      <c r="M529"/>
      <c r="N529"/>
      <c r="O529"/>
    </row>
    <row r="530" spans="6:15" ht="12.75">
      <c r="F530" s="10"/>
      <c r="G530"/>
      <c r="H530"/>
      <c r="I530"/>
      <c r="J530"/>
      <c r="K530"/>
      <c r="L530"/>
      <c r="M530"/>
      <c r="N530"/>
      <c r="O530"/>
    </row>
    <row r="531" spans="6:15" ht="12.75">
      <c r="F531" s="10"/>
      <c r="G531"/>
      <c r="H531"/>
      <c r="I531"/>
      <c r="J531"/>
      <c r="K531"/>
      <c r="L531"/>
      <c r="M531"/>
      <c r="N531"/>
      <c r="O531"/>
    </row>
    <row r="532" spans="6:15" ht="12.75">
      <c r="F532" s="10"/>
      <c r="G532"/>
      <c r="H532"/>
      <c r="I532"/>
      <c r="J532"/>
      <c r="K532"/>
      <c r="L532"/>
      <c r="M532"/>
      <c r="N532"/>
      <c r="O532"/>
    </row>
    <row r="533" spans="6:15" ht="12.75">
      <c r="F533" s="10"/>
      <c r="G533"/>
      <c r="H533"/>
      <c r="I533"/>
      <c r="J533"/>
      <c r="K533"/>
      <c r="L533"/>
      <c r="M533"/>
      <c r="N533"/>
      <c r="O533"/>
    </row>
    <row r="534" spans="6:15" ht="12.75">
      <c r="F534" s="10"/>
      <c r="G534"/>
      <c r="H534"/>
      <c r="I534"/>
      <c r="J534"/>
      <c r="K534"/>
      <c r="L534"/>
      <c r="M534"/>
      <c r="N534"/>
      <c r="O534"/>
    </row>
    <row r="535" spans="6:15" ht="12.75">
      <c r="F535" s="10"/>
      <c r="G535"/>
      <c r="H535"/>
      <c r="I535"/>
      <c r="J535"/>
      <c r="K535"/>
      <c r="L535"/>
      <c r="M535"/>
      <c r="N535"/>
      <c r="O535"/>
    </row>
    <row r="536" spans="6:15" ht="12.75">
      <c r="F536" s="10"/>
      <c r="G536"/>
      <c r="H536"/>
      <c r="I536"/>
      <c r="J536"/>
      <c r="K536"/>
      <c r="L536"/>
      <c r="M536"/>
      <c r="N536"/>
      <c r="O536"/>
    </row>
    <row r="537" spans="6:15" ht="12.75">
      <c r="F537" s="10"/>
      <c r="G537"/>
      <c r="H537"/>
      <c r="I537"/>
      <c r="J537"/>
      <c r="K537"/>
      <c r="L537"/>
      <c r="M537"/>
      <c r="N537"/>
      <c r="O537"/>
    </row>
    <row r="538" spans="6:15" ht="12.75">
      <c r="F538" s="10"/>
      <c r="G538"/>
      <c r="H538"/>
      <c r="I538"/>
      <c r="J538"/>
      <c r="K538"/>
      <c r="L538"/>
      <c r="M538"/>
      <c r="N538"/>
      <c r="O538"/>
    </row>
    <row r="539" spans="6:15" ht="12.75">
      <c r="F539" s="10"/>
      <c r="G539"/>
      <c r="H539"/>
      <c r="I539"/>
      <c r="J539"/>
      <c r="K539"/>
      <c r="L539"/>
      <c r="M539"/>
      <c r="N539"/>
      <c r="O539"/>
    </row>
    <row r="540" spans="6:15" ht="12.75">
      <c r="F540" s="10"/>
      <c r="G540"/>
      <c r="H540"/>
      <c r="I540"/>
      <c r="J540"/>
      <c r="K540"/>
      <c r="L540"/>
      <c r="M540"/>
      <c r="N540"/>
      <c r="O540"/>
    </row>
    <row r="541" spans="6:15" ht="12.75">
      <c r="F541" s="10"/>
      <c r="G541"/>
      <c r="H541"/>
      <c r="I541"/>
      <c r="J541"/>
      <c r="K541"/>
      <c r="L541"/>
      <c r="M541"/>
      <c r="N541"/>
      <c r="O541"/>
    </row>
    <row r="542" spans="6:15" ht="12.75">
      <c r="F542" s="10"/>
      <c r="G542"/>
      <c r="H542"/>
      <c r="I542"/>
      <c r="J542"/>
      <c r="K542"/>
      <c r="L542"/>
      <c r="M542"/>
      <c r="N542"/>
      <c r="O542"/>
    </row>
    <row r="543" spans="6:15" ht="12.75">
      <c r="F543" s="10"/>
      <c r="G543"/>
      <c r="H543"/>
      <c r="I543"/>
      <c r="J543"/>
      <c r="K543"/>
      <c r="L543"/>
      <c r="M543"/>
      <c r="N543"/>
      <c r="O543"/>
    </row>
    <row r="544" spans="6:15" ht="12.75">
      <c r="F544" s="10"/>
      <c r="G544"/>
      <c r="H544"/>
      <c r="I544"/>
      <c r="J544"/>
      <c r="K544"/>
      <c r="L544"/>
      <c r="M544"/>
      <c r="N544"/>
      <c r="O544"/>
    </row>
    <row r="545" spans="6:15" ht="12.75">
      <c r="F545" s="10"/>
      <c r="G545"/>
      <c r="H545"/>
      <c r="I545"/>
      <c r="J545"/>
      <c r="K545"/>
      <c r="L545"/>
      <c r="M545"/>
      <c r="N545"/>
      <c r="O545"/>
    </row>
    <row r="546" spans="6:15" ht="12.75">
      <c r="F546" s="10"/>
      <c r="G546"/>
      <c r="H546"/>
      <c r="I546"/>
      <c r="J546"/>
      <c r="K546"/>
      <c r="L546"/>
      <c r="M546"/>
      <c r="N546"/>
      <c r="O546"/>
    </row>
    <row r="547" spans="6:15" ht="12.75">
      <c r="F547" s="10"/>
      <c r="G547"/>
      <c r="H547"/>
      <c r="I547"/>
      <c r="J547"/>
      <c r="K547"/>
      <c r="L547"/>
      <c r="M547"/>
      <c r="N547"/>
      <c r="O547"/>
    </row>
    <row r="548" spans="6:15" ht="12.75">
      <c r="F548" s="10"/>
      <c r="G548"/>
      <c r="H548"/>
      <c r="I548"/>
      <c r="J548"/>
      <c r="K548"/>
      <c r="L548"/>
      <c r="M548"/>
      <c r="N548"/>
      <c r="O548"/>
    </row>
    <row r="549" spans="6:15" ht="12.75">
      <c r="F549" s="10"/>
      <c r="G549"/>
      <c r="H549"/>
      <c r="I549"/>
      <c r="J549"/>
      <c r="K549"/>
      <c r="L549"/>
      <c r="M549"/>
      <c r="N549"/>
      <c r="O549"/>
    </row>
    <row r="550" spans="6:15" ht="12.75">
      <c r="F550" s="10"/>
      <c r="G550"/>
      <c r="H550"/>
      <c r="I550"/>
      <c r="J550"/>
      <c r="K550"/>
      <c r="L550"/>
      <c r="M550"/>
      <c r="N550"/>
      <c r="O550"/>
    </row>
    <row r="551" spans="6:15" ht="12.75">
      <c r="F551" s="10"/>
      <c r="G551"/>
      <c r="H551"/>
      <c r="I551"/>
      <c r="J551"/>
      <c r="K551"/>
      <c r="L551"/>
      <c r="M551"/>
      <c r="N551"/>
      <c r="O551"/>
    </row>
    <row r="552" spans="6:15" ht="12.75">
      <c r="F552" s="10"/>
      <c r="G552"/>
      <c r="H552"/>
      <c r="I552"/>
      <c r="J552"/>
      <c r="K552"/>
      <c r="L552"/>
      <c r="M552"/>
      <c r="N552"/>
      <c r="O552"/>
    </row>
    <row r="553" spans="6:15" ht="12.75">
      <c r="F553" s="10"/>
      <c r="G553"/>
      <c r="H553"/>
      <c r="I553"/>
      <c r="J553"/>
      <c r="K553"/>
      <c r="L553"/>
      <c r="M553"/>
      <c r="N553"/>
      <c r="O553"/>
    </row>
    <row r="554" spans="6:15" ht="12.75">
      <c r="F554" s="10"/>
      <c r="G554"/>
      <c r="H554"/>
      <c r="I554"/>
      <c r="J554"/>
      <c r="K554"/>
      <c r="L554"/>
      <c r="M554"/>
      <c r="N554"/>
      <c r="O554"/>
    </row>
    <row r="555" spans="6:15" ht="12.75">
      <c r="F555" s="10"/>
      <c r="G555"/>
      <c r="H555"/>
      <c r="I555"/>
      <c r="J555"/>
      <c r="K555"/>
      <c r="L555"/>
      <c r="M555"/>
      <c r="N555"/>
      <c r="O555"/>
    </row>
    <row r="556" spans="6:15" ht="12.75">
      <c r="F556" s="10"/>
      <c r="G556"/>
      <c r="H556"/>
      <c r="I556"/>
      <c r="J556"/>
      <c r="K556"/>
      <c r="L556"/>
      <c r="M556"/>
      <c r="N556"/>
      <c r="O556"/>
    </row>
    <row r="557" spans="6:15" ht="12.75">
      <c r="F557" s="10"/>
      <c r="G557"/>
      <c r="H557"/>
      <c r="I557"/>
      <c r="J557"/>
      <c r="K557"/>
      <c r="L557"/>
      <c r="M557"/>
      <c r="N557"/>
      <c r="O557"/>
    </row>
    <row r="558" spans="6:15" ht="12.75">
      <c r="F558" s="10"/>
      <c r="G558"/>
      <c r="H558"/>
      <c r="I558"/>
      <c r="J558"/>
      <c r="K558"/>
      <c r="L558"/>
      <c r="M558"/>
      <c r="N558"/>
      <c r="O558"/>
    </row>
    <row r="559" spans="6:15" ht="12.75">
      <c r="F559" s="10"/>
      <c r="G559"/>
      <c r="H559"/>
      <c r="I559"/>
      <c r="J559"/>
      <c r="K559"/>
      <c r="L559"/>
      <c r="M559"/>
      <c r="N559"/>
      <c r="O559"/>
    </row>
    <row r="560" spans="6:15" ht="12.75">
      <c r="F560" s="10"/>
      <c r="G560"/>
      <c r="H560"/>
      <c r="I560"/>
      <c r="J560"/>
      <c r="K560"/>
      <c r="L560"/>
      <c r="M560"/>
      <c r="N560"/>
      <c r="O560"/>
    </row>
    <row r="561" spans="6:15" ht="12.75">
      <c r="F561" s="10"/>
      <c r="G561"/>
      <c r="H561"/>
      <c r="I561"/>
      <c r="J561"/>
      <c r="K561"/>
      <c r="L561"/>
      <c r="M561"/>
      <c r="N561"/>
      <c r="O561"/>
    </row>
    <row r="562" spans="6:15" ht="12.75">
      <c r="F562" s="10"/>
      <c r="G562"/>
      <c r="H562"/>
      <c r="I562"/>
      <c r="J562"/>
      <c r="K562"/>
      <c r="L562"/>
      <c r="M562"/>
      <c r="N562"/>
      <c r="O562"/>
    </row>
    <row r="563" spans="6:15" ht="12.75">
      <c r="F563" s="10"/>
      <c r="G563"/>
      <c r="H563"/>
      <c r="I563"/>
      <c r="J563"/>
      <c r="K563"/>
      <c r="L563"/>
      <c r="M563"/>
      <c r="N563"/>
      <c r="O563"/>
    </row>
    <row r="564" spans="6:15" ht="12.75">
      <c r="F564" s="10"/>
      <c r="G564"/>
      <c r="H564"/>
      <c r="I564"/>
      <c r="J564"/>
      <c r="K564"/>
      <c r="L564"/>
      <c r="M564"/>
      <c r="N564"/>
      <c r="O564"/>
    </row>
    <row r="565" spans="6:15" ht="12.75">
      <c r="F565" s="10"/>
      <c r="G565"/>
      <c r="H565"/>
      <c r="I565"/>
      <c r="J565"/>
      <c r="K565"/>
      <c r="L565"/>
      <c r="M565"/>
      <c r="N565"/>
      <c r="O565"/>
    </row>
    <row r="566" spans="6:15" ht="12.75">
      <c r="F566" s="10"/>
      <c r="G566"/>
      <c r="H566"/>
      <c r="I566"/>
      <c r="J566"/>
      <c r="K566"/>
      <c r="L566"/>
      <c r="M566"/>
      <c r="N566"/>
      <c r="O566"/>
    </row>
    <row r="567" spans="6:15" ht="12.75">
      <c r="F567" s="10"/>
      <c r="G567"/>
      <c r="H567"/>
      <c r="I567"/>
      <c r="J567"/>
      <c r="K567"/>
      <c r="L567"/>
      <c r="M567"/>
      <c r="N567"/>
      <c r="O567"/>
    </row>
    <row r="568" spans="6:15" ht="12.75">
      <c r="F568" s="10"/>
      <c r="G568"/>
      <c r="H568"/>
      <c r="I568"/>
      <c r="J568"/>
      <c r="K568"/>
      <c r="L568"/>
      <c r="M568"/>
      <c r="N568"/>
      <c r="O568"/>
    </row>
    <row r="569" spans="6:15" ht="12.75">
      <c r="F569" s="10"/>
      <c r="G569"/>
      <c r="H569"/>
      <c r="I569"/>
      <c r="J569"/>
      <c r="K569"/>
      <c r="L569"/>
      <c r="M569"/>
      <c r="N569"/>
      <c r="O569"/>
    </row>
    <row r="570" spans="6:15" ht="12.75">
      <c r="F570" s="10"/>
      <c r="G570"/>
      <c r="H570"/>
      <c r="I570"/>
      <c r="J570"/>
      <c r="K570"/>
      <c r="L570"/>
      <c r="M570"/>
      <c r="N570"/>
      <c r="O570"/>
    </row>
    <row r="571" spans="6:15" ht="12.75">
      <c r="F571" s="10"/>
      <c r="G571"/>
      <c r="H571"/>
      <c r="I571"/>
      <c r="J571"/>
      <c r="K571"/>
      <c r="L571"/>
      <c r="M571"/>
      <c r="N571"/>
      <c r="O571"/>
    </row>
    <row r="572" spans="6:15" ht="12.75">
      <c r="F572" s="10"/>
      <c r="G572"/>
      <c r="H572"/>
      <c r="I572"/>
      <c r="J572"/>
      <c r="K572"/>
      <c r="L572"/>
      <c r="M572"/>
      <c r="N572"/>
      <c r="O572"/>
    </row>
    <row r="573" spans="6:15" ht="12.75">
      <c r="F573" s="10"/>
      <c r="G573"/>
      <c r="H573"/>
      <c r="I573"/>
      <c r="J573"/>
      <c r="K573"/>
      <c r="L573"/>
      <c r="M573"/>
      <c r="N573"/>
      <c r="O573"/>
    </row>
    <row r="574" spans="6:15" ht="12.75">
      <c r="F574" s="10"/>
      <c r="G574"/>
      <c r="H574"/>
      <c r="I574"/>
      <c r="J574"/>
      <c r="K574"/>
      <c r="L574"/>
      <c r="M574"/>
      <c r="N574"/>
      <c r="O574"/>
    </row>
    <row r="575" spans="6:15" ht="12.75">
      <c r="F575" s="10"/>
      <c r="G575"/>
      <c r="H575"/>
      <c r="I575"/>
      <c r="J575"/>
      <c r="K575"/>
      <c r="L575"/>
      <c r="M575"/>
      <c r="N575"/>
      <c r="O575"/>
    </row>
    <row r="576" spans="6:15" ht="12.75">
      <c r="F576" s="10"/>
      <c r="G576"/>
      <c r="H576"/>
      <c r="I576"/>
      <c r="J576"/>
      <c r="K576"/>
      <c r="L576"/>
      <c r="M576"/>
      <c r="N576"/>
      <c r="O576"/>
    </row>
    <row r="577" spans="6:15" ht="12.75">
      <c r="F577" s="10"/>
      <c r="G577"/>
      <c r="H577"/>
      <c r="I577"/>
      <c r="J577"/>
      <c r="K577"/>
      <c r="L577"/>
      <c r="M577"/>
      <c r="N577"/>
      <c r="O577"/>
    </row>
    <row r="578" spans="6:15" ht="12.75">
      <c r="F578" s="10"/>
      <c r="G578"/>
      <c r="H578"/>
      <c r="I578"/>
      <c r="J578"/>
      <c r="K578"/>
      <c r="L578"/>
      <c r="M578"/>
      <c r="N578"/>
      <c r="O578"/>
    </row>
    <row r="579" spans="6:15" ht="12.75">
      <c r="F579" s="10"/>
      <c r="G579"/>
      <c r="H579"/>
      <c r="I579"/>
      <c r="J579"/>
      <c r="K579"/>
      <c r="L579"/>
      <c r="M579"/>
      <c r="N579"/>
      <c r="O579"/>
    </row>
    <row r="580" spans="6:15" ht="12.75">
      <c r="F580" s="10"/>
      <c r="G580"/>
      <c r="H580"/>
      <c r="I580"/>
      <c r="J580"/>
      <c r="K580"/>
      <c r="L580"/>
      <c r="M580"/>
      <c r="N580"/>
      <c r="O580"/>
    </row>
    <row r="581" spans="6:15" ht="12.75">
      <c r="F581" s="10"/>
      <c r="G581"/>
      <c r="H581"/>
      <c r="I581"/>
      <c r="J581"/>
      <c r="K581"/>
      <c r="L581"/>
      <c r="M581"/>
      <c r="N581"/>
      <c r="O581"/>
    </row>
    <row r="582" spans="6:15" ht="12.75">
      <c r="F582" s="10"/>
      <c r="G582"/>
      <c r="H582"/>
      <c r="I582"/>
      <c r="J582"/>
      <c r="K582"/>
      <c r="L582"/>
      <c r="M582"/>
      <c r="N582"/>
      <c r="O582"/>
    </row>
    <row r="583" spans="6:15" ht="12.75">
      <c r="F583" s="10"/>
      <c r="G583"/>
      <c r="H583"/>
      <c r="I583"/>
      <c r="J583"/>
      <c r="K583"/>
      <c r="L583"/>
      <c r="M583"/>
      <c r="N583"/>
      <c r="O583"/>
    </row>
    <row r="584" spans="6:15" ht="12.75">
      <c r="F584" s="10"/>
      <c r="G584"/>
      <c r="H584"/>
      <c r="I584"/>
      <c r="J584"/>
      <c r="K584"/>
      <c r="L584"/>
      <c r="M584"/>
      <c r="N584"/>
      <c r="O584"/>
    </row>
    <row r="585" spans="6:15" ht="12.75">
      <c r="F585" s="10"/>
      <c r="G585"/>
      <c r="H585"/>
      <c r="I585"/>
      <c r="J585"/>
      <c r="K585"/>
      <c r="L585"/>
      <c r="M585"/>
      <c r="N585"/>
      <c r="O585"/>
    </row>
    <row r="586" spans="6:15" ht="12.75">
      <c r="F586" s="10"/>
      <c r="G586"/>
      <c r="H586"/>
      <c r="I586"/>
      <c r="J586"/>
      <c r="K586"/>
      <c r="L586"/>
      <c r="M586"/>
      <c r="N586"/>
      <c r="O586"/>
    </row>
    <row r="587" spans="6:15" ht="12.75">
      <c r="F587" s="10"/>
      <c r="G587"/>
      <c r="H587"/>
      <c r="I587"/>
      <c r="J587"/>
      <c r="K587"/>
      <c r="L587"/>
      <c r="M587"/>
      <c r="N587"/>
      <c r="O587"/>
    </row>
    <row r="588" spans="6:15" ht="12.75">
      <c r="F588" s="10"/>
      <c r="G588"/>
      <c r="H588"/>
      <c r="I588"/>
      <c r="J588"/>
      <c r="K588"/>
      <c r="L588"/>
      <c r="M588"/>
      <c r="N588"/>
      <c r="O588"/>
    </row>
    <row r="589" spans="6:15" ht="12.75">
      <c r="F589" s="10"/>
      <c r="G589"/>
      <c r="H589"/>
      <c r="I589"/>
      <c r="J589"/>
      <c r="K589"/>
      <c r="L589"/>
      <c r="M589"/>
      <c r="N589"/>
      <c r="O589"/>
    </row>
    <row r="590" spans="6:15" ht="12.75">
      <c r="F590" s="10"/>
      <c r="G590"/>
      <c r="H590"/>
      <c r="I590"/>
      <c r="J590"/>
      <c r="K590"/>
      <c r="L590"/>
      <c r="M590"/>
      <c r="N590"/>
      <c r="O590"/>
    </row>
    <row r="591" spans="6:15" ht="12.75">
      <c r="F591" s="10"/>
      <c r="G591"/>
      <c r="H591"/>
      <c r="I591"/>
      <c r="J591"/>
      <c r="K591"/>
      <c r="L591"/>
      <c r="M591"/>
      <c r="N591"/>
      <c r="O591"/>
    </row>
    <row r="592" spans="6:15" ht="12.75">
      <c r="F592" s="10"/>
      <c r="G592"/>
      <c r="H592"/>
      <c r="I592"/>
      <c r="J592"/>
      <c r="K592"/>
      <c r="L592"/>
      <c r="M592"/>
      <c r="N592"/>
      <c r="O592"/>
    </row>
    <row r="593" spans="6:15" ht="12.75">
      <c r="F593" s="10"/>
      <c r="G593"/>
      <c r="H593"/>
      <c r="I593"/>
      <c r="J593"/>
      <c r="K593"/>
      <c r="L593"/>
      <c r="M593"/>
      <c r="N593"/>
      <c r="O593"/>
    </row>
    <row r="594" spans="6:15" ht="12.75">
      <c r="F594" s="10"/>
      <c r="G594"/>
      <c r="H594"/>
      <c r="I594"/>
      <c r="J594"/>
      <c r="K594"/>
      <c r="L594"/>
      <c r="M594"/>
      <c r="N594"/>
      <c r="O594"/>
    </row>
    <row r="595" spans="6:15" ht="12.75">
      <c r="F595" s="10"/>
      <c r="G595"/>
      <c r="H595"/>
      <c r="I595"/>
      <c r="J595"/>
      <c r="K595"/>
      <c r="L595"/>
      <c r="M595"/>
      <c r="N595"/>
      <c r="O595"/>
    </row>
    <row r="596" spans="6:15" ht="12.75">
      <c r="F596" s="10"/>
      <c r="G596"/>
      <c r="H596"/>
      <c r="I596"/>
      <c r="J596"/>
      <c r="K596"/>
      <c r="L596"/>
      <c r="M596"/>
      <c r="N596"/>
      <c r="O596"/>
    </row>
    <row r="597" spans="6:15" ht="12.75">
      <c r="F597" s="10"/>
      <c r="G597"/>
      <c r="H597"/>
      <c r="I597"/>
      <c r="J597"/>
      <c r="K597"/>
      <c r="L597"/>
      <c r="M597"/>
      <c r="N597"/>
      <c r="O597"/>
    </row>
    <row r="598" spans="6:15" ht="12.75">
      <c r="F598" s="10"/>
      <c r="G598"/>
      <c r="H598"/>
      <c r="I598"/>
      <c r="J598"/>
      <c r="K598"/>
      <c r="L598"/>
      <c r="M598"/>
      <c r="N598"/>
      <c r="O598"/>
    </row>
    <row r="599" spans="6:15" ht="12.75">
      <c r="F599" s="10"/>
      <c r="G599"/>
      <c r="H599"/>
      <c r="I599"/>
      <c r="J599"/>
      <c r="K599"/>
      <c r="L599"/>
      <c r="M599"/>
      <c r="N599"/>
      <c r="O599"/>
    </row>
    <row r="600" spans="6:15" ht="12.75">
      <c r="F600" s="10"/>
      <c r="G600"/>
      <c r="H600"/>
      <c r="I600"/>
      <c r="J600"/>
      <c r="K600"/>
      <c r="L600"/>
      <c r="M600"/>
      <c r="N600"/>
      <c r="O600"/>
    </row>
    <row r="601" spans="6:15" ht="12.75">
      <c r="F601" s="10"/>
      <c r="G601"/>
      <c r="H601"/>
      <c r="I601"/>
      <c r="J601"/>
      <c r="K601"/>
      <c r="L601"/>
      <c r="M601"/>
      <c r="N601"/>
      <c r="O601"/>
    </row>
    <row r="602" spans="6:15" ht="12.75">
      <c r="F602" s="10"/>
      <c r="G602"/>
      <c r="H602"/>
      <c r="I602"/>
      <c r="J602"/>
      <c r="K602"/>
      <c r="L602"/>
      <c r="M602"/>
      <c r="N602"/>
      <c r="O602"/>
    </row>
    <row r="603" spans="6:15" ht="12.75">
      <c r="F603" s="10"/>
      <c r="G603"/>
      <c r="H603"/>
      <c r="I603"/>
      <c r="J603"/>
      <c r="K603"/>
      <c r="L603"/>
      <c r="M603"/>
      <c r="N603"/>
      <c r="O603"/>
    </row>
    <row r="604" spans="6:15" ht="12.75">
      <c r="F604" s="10"/>
      <c r="G604"/>
      <c r="H604"/>
      <c r="I604"/>
      <c r="J604"/>
      <c r="K604"/>
      <c r="L604"/>
      <c r="M604"/>
      <c r="N604"/>
      <c r="O604"/>
    </row>
    <row r="605" spans="6:15" ht="12.75">
      <c r="F605" s="10"/>
      <c r="G605"/>
      <c r="H605"/>
      <c r="I605"/>
      <c r="J605"/>
      <c r="K605"/>
      <c r="L605"/>
      <c r="M605"/>
      <c r="N605"/>
      <c r="O605"/>
    </row>
    <row r="606" spans="6:15" ht="12.75">
      <c r="F606" s="10"/>
      <c r="G606"/>
      <c r="H606"/>
      <c r="I606"/>
      <c r="J606"/>
      <c r="K606"/>
      <c r="L606"/>
      <c r="M606"/>
      <c r="N606"/>
      <c r="O606"/>
    </row>
    <row r="607" spans="6:15" ht="12.75">
      <c r="F607" s="10"/>
      <c r="G607"/>
      <c r="H607"/>
      <c r="I607"/>
      <c r="J607"/>
      <c r="K607"/>
      <c r="L607"/>
      <c r="M607"/>
      <c r="N607"/>
      <c r="O607"/>
    </row>
    <row r="608" spans="6:15" ht="12.75">
      <c r="F608" s="10"/>
      <c r="G608"/>
      <c r="H608"/>
      <c r="I608"/>
      <c r="J608"/>
      <c r="K608"/>
      <c r="L608"/>
      <c r="M608"/>
      <c r="N608"/>
      <c r="O608"/>
    </row>
    <row r="609" spans="6:15" ht="12.75">
      <c r="F609" s="10"/>
      <c r="G609"/>
      <c r="H609"/>
      <c r="I609"/>
      <c r="J609"/>
      <c r="K609"/>
      <c r="L609"/>
      <c r="M609"/>
      <c r="N609"/>
      <c r="O609"/>
    </row>
    <row r="610" spans="6:15" ht="12.75">
      <c r="F610" s="10"/>
      <c r="G610"/>
      <c r="H610"/>
      <c r="I610"/>
      <c r="J610"/>
      <c r="K610"/>
      <c r="L610"/>
      <c r="M610"/>
      <c r="N610"/>
      <c r="O610"/>
    </row>
    <row r="611" spans="6:15" ht="12.75">
      <c r="F611" s="10"/>
      <c r="G611"/>
      <c r="H611"/>
      <c r="I611"/>
      <c r="J611"/>
      <c r="K611"/>
      <c r="L611"/>
      <c r="M611"/>
      <c r="N611"/>
      <c r="O611"/>
    </row>
    <row r="612" spans="6:15" ht="12.75">
      <c r="F612" s="10"/>
      <c r="G612"/>
      <c r="H612"/>
      <c r="I612"/>
      <c r="J612"/>
      <c r="K612"/>
      <c r="L612"/>
      <c r="M612"/>
      <c r="N612"/>
      <c r="O612"/>
    </row>
    <row r="613" spans="6:15" ht="12.75">
      <c r="F613" s="10"/>
      <c r="G613"/>
      <c r="H613"/>
      <c r="I613"/>
      <c r="J613"/>
      <c r="K613"/>
      <c r="L613"/>
      <c r="M613"/>
      <c r="N613"/>
      <c r="O613"/>
    </row>
    <row r="614" spans="6:15" ht="12.75">
      <c r="F614" s="10"/>
      <c r="G614"/>
      <c r="H614"/>
      <c r="I614"/>
      <c r="J614"/>
      <c r="K614"/>
      <c r="L614"/>
      <c r="M614"/>
      <c r="N614"/>
      <c r="O614"/>
    </row>
    <row r="615" spans="6:15" ht="12.75">
      <c r="F615" s="10"/>
      <c r="G615"/>
      <c r="H615"/>
      <c r="I615"/>
      <c r="J615"/>
      <c r="K615"/>
      <c r="L615"/>
      <c r="M615"/>
      <c r="N615"/>
      <c r="O615"/>
    </row>
    <row r="616" spans="6:15" ht="12.75">
      <c r="F616" s="10"/>
      <c r="G616"/>
      <c r="H616"/>
      <c r="I616"/>
      <c r="J616"/>
      <c r="K616"/>
      <c r="L616"/>
      <c r="M616"/>
      <c r="N616"/>
      <c r="O616"/>
    </row>
    <row r="617" spans="6:15" ht="12.75">
      <c r="F617" s="10"/>
      <c r="G617"/>
      <c r="H617"/>
      <c r="I617"/>
      <c r="J617"/>
      <c r="K617"/>
      <c r="L617"/>
      <c r="M617"/>
      <c r="N617"/>
      <c r="O617"/>
    </row>
    <row r="618" spans="6:15" ht="12.75">
      <c r="F618" s="10"/>
      <c r="G618"/>
      <c r="H618"/>
      <c r="I618"/>
      <c r="J618"/>
      <c r="K618"/>
      <c r="L618"/>
      <c r="M618"/>
      <c r="N618"/>
      <c r="O618"/>
    </row>
    <row r="619" spans="6:15" ht="12.75">
      <c r="F619" s="10"/>
      <c r="G619"/>
      <c r="H619"/>
      <c r="I619"/>
      <c r="J619"/>
      <c r="K619"/>
      <c r="L619"/>
      <c r="M619"/>
      <c r="N619"/>
      <c r="O619"/>
    </row>
    <row r="620" spans="6:15" ht="12.75">
      <c r="F620" s="10"/>
      <c r="G620"/>
      <c r="H620"/>
      <c r="I620"/>
      <c r="J620"/>
      <c r="K620"/>
      <c r="L620"/>
      <c r="M620"/>
      <c r="N620"/>
      <c r="O620"/>
    </row>
    <row r="621" spans="6:15" ht="12.75">
      <c r="F621" s="10"/>
      <c r="G621"/>
      <c r="H621"/>
      <c r="I621"/>
      <c r="J621"/>
      <c r="K621"/>
      <c r="L621"/>
      <c r="M621"/>
      <c r="N621"/>
      <c r="O621"/>
    </row>
    <row r="622" spans="6:15" ht="12.75">
      <c r="F622" s="10"/>
      <c r="G622"/>
      <c r="H622"/>
      <c r="I622"/>
      <c r="J622"/>
      <c r="K622"/>
      <c r="L622"/>
      <c r="M622"/>
      <c r="N622"/>
      <c r="O622"/>
    </row>
    <row r="623" spans="6:15" ht="12.75">
      <c r="F623" s="10"/>
      <c r="G623"/>
      <c r="H623"/>
      <c r="I623"/>
      <c r="J623"/>
      <c r="K623"/>
      <c r="L623"/>
      <c r="M623"/>
      <c r="N623"/>
      <c r="O623"/>
    </row>
    <row r="624" spans="6:15" ht="12.75">
      <c r="F624" s="10"/>
      <c r="G624"/>
      <c r="H624"/>
      <c r="I624"/>
      <c r="J624"/>
      <c r="K624"/>
      <c r="L624"/>
      <c r="M624"/>
      <c r="N624"/>
      <c r="O624"/>
    </row>
    <row r="625" spans="6:15" ht="12.75">
      <c r="F625" s="10"/>
      <c r="G625"/>
      <c r="H625"/>
      <c r="I625"/>
      <c r="J625"/>
      <c r="K625"/>
      <c r="L625"/>
      <c r="M625"/>
      <c r="N625"/>
      <c r="O625"/>
    </row>
    <row r="626" spans="6:15" ht="12.75">
      <c r="F626" s="10"/>
      <c r="G626"/>
      <c r="H626"/>
      <c r="I626"/>
      <c r="J626"/>
      <c r="K626"/>
      <c r="L626"/>
      <c r="M626"/>
      <c r="N626"/>
      <c r="O626"/>
    </row>
    <row r="627" spans="6:15" ht="12.75">
      <c r="F627" s="10"/>
      <c r="G627"/>
      <c r="H627"/>
      <c r="I627"/>
      <c r="J627"/>
      <c r="K627"/>
      <c r="L627"/>
      <c r="M627"/>
      <c r="N627"/>
      <c r="O627"/>
    </row>
    <row r="628" spans="6:15" ht="12.75">
      <c r="F628" s="10"/>
      <c r="G628"/>
      <c r="H628"/>
      <c r="I628"/>
      <c r="J628"/>
      <c r="K628"/>
      <c r="L628"/>
      <c r="M628"/>
      <c r="N628"/>
      <c r="O628"/>
    </row>
    <row r="629" spans="6:15" ht="12.75">
      <c r="F629" s="10"/>
      <c r="G629"/>
      <c r="H629"/>
      <c r="I629"/>
      <c r="J629"/>
      <c r="K629"/>
      <c r="L629"/>
      <c r="M629"/>
      <c r="N629"/>
      <c r="O629"/>
    </row>
    <row r="630" spans="6:15" ht="12.75">
      <c r="F630" s="10"/>
      <c r="G630"/>
      <c r="H630"/>
      <c r="I630"/>
      <c r="J630"/>
      <c r="K630"/>
      <c r="L630"/>
      <c r="M630"/>
      <c r="N630"/>
      <c r="O630"/>
    </row>
    <row r="631" spans="6:15" ht="12.75">
      <c r="F631" s="10"/>
      <c r="G631"/>
      <c r="H631"/>
      <c r="I631"/>
      <c r="J631"/>
      <c r="K631"/>
      <c r="L631"/>
      <c r="M631"/>
      <c r="N631"/>
      <c r="O631"/>
    </row>
    <row r="632" spans="6:15" ht="12.75">
      <c r="F632" s="10"/>
      <c r="G632"/>
      <c r="H632"/>
      <c r="I632"/>
      <c r="J632"/>
      <c r="K632"/>
      <c r="L632"/>
      <c r="M632"/>
      <c r="N632"/>
      <c r="O632"/>
    </row>
    <row r="633" spans="6:15" ht="12.75">
      <c r="F633" s="10"/>
      <c r="G633"/>
      <c r="H633"/>
      <c r="I633"/>
      <c r="J633"/>
      <c r="K633"/>
      <c r="L633"/>
      <c r="M633"/>
      <c r="N633"/>
      <c r="O633"/>
    </row>
    <row r="634" spans="6:15" ht="12.75">
      <c r="F634" s="10"/>
      <c r="G634"/>
      <c r="H634"/>
      <c r="I634"/>
      <c r="J634"/>
      <c r="K634"/>
      <c r="L634"/>
      <c r="M634"/>
      <c r="N634"/>
      <c r="O634"/>
    </row>
    <row r="635" spans="6:15" ht="12.75">
      <c r="F635" s="10"/>
      <c r="G635"/>
      <c r="H635"/>
      <c r="I635"/>
      <c r="J635"/>
      <c r="K635"/>
      <c r="L635"/>
      <c r="M635"/>
      <c r="N635"/>
      <c r="O635"/>
    </row>
    <row r="636" spans="6:15" ht="12.75">
      <c r="F636" s="10"/>
      <c r="G636"/>
      <c r="H636"/>
      <c r="I636"/>
      <c r="J636"/>
      <c r="K636"/>
      <c r="L636"/>
      <c r="M636"/>
      <c r="N636"/>
      <c r="O636"/>
    </row>
    <row r="637" spans="6:15" ht="12.75">
      <c r="F637" s="10"/>
      <c r="G637"/>
      <c r="H637"/>
      <c r="I637"/>
      <c r="J637"/>
      <c r="K637"/>
      <c r="L637"/>
      <c r="M637"/>
      <c r="N637"/>
      <c r="O637"/>
    </row>
    <row r="638" spans="6:15" ht="12.75">
      <c r="F638" s="10"/>
      <c r="G638"/>
      <c r="H638"/>
      <c r="I638"/>
      <c r="J638"/>
      <c r="K638"/>
      <c r="L638"/>
      <c r="M638"/>
      <c r="N638"/>
      <c r="O638"/>
    </row>
    <row r="639" spans="6:15" ht="12.75">
      <c r="F639" s="10"/>
      <c r="G639"/>
      <c r="H639"/>
      <c r="I639"/>
      <c r="J639"/>
      <c r="K639"/>
      <c r="L639"/>
      <c r="M639"/>
      <c r="N639"/>
      <c r="O639"/>
    </row>
    <row r="640" spans="6:15" ht="12.75">
      <c r="F640" s="10"/>
      <c r="G640"/>
      <c r="H640"/>
      <c r="I640"/>
      <c r="J640"/>
      <c r="K640"/>
      <c r="L640"/>
      <c r="M640"/>
      <c r="N640"/>
      <c r="O640"/>
    </row>
    <row r="641" spans="6:15" ht="12.75">
      <c r="F641" s="10"/>
      <c r="G641"/>
      <c r="H641"/>
      <c r="I641"/>
      <c r="J641"/>
      <c r="K641"/>
      <c r="L641"/>
      <c r="M641"/>
      <c r="N641"/>
      <c r="O641"/>
    </row>
    <row r="642" spans="6:15" ht="12.75">
      <c r="F642" s="10"/>
      <c r="G642"/>
      <c r="H642"/>
      <c r="I642"/>
      <c r="J642"/>
      <c r="K642"/>
      <c r="L642"/>
      <c r="M642"/>
      <c r="N642"/>
      <c r="O642"/>
    </row>
    <row r="643" spans="6:15" ht="12.75">
      <c r="F643" s="10"/>
      <c r="G643"/>
      <c r="H643"/>
      <c r="I643"/>
      <c r="J643"/>
      <c r="K643"/>
      <c r="L643"/>
      <c r="M643"/>
      <c r="N643"/>
      <c r="O643"/>
    </row>
    <row r="644" spans="6:15" ht="12.75">
      <c r="F644" s="10"/>
      <c r="G644"/>
      <c r="H644"/>
      <c r="I644"/>
      <c r="J644"/>
      <c r="K644"/>
      <c r="L644"/>
      <c r="M644"/>
      <c r="N644"/>
      <c r="O644"/>
    </row>
    <row r="645" spans="6:15" ht="12.75">
      <c r="F645" s="10"/>
      <c r="G645"/>
      <c r="H645"/>
      <c r="I645"/>
      <c r="J645"/>
      <c r="K645"/>
      <c r="L645"/>
      <c r="M645"/>
      <c r="N645"/>
      <c r="O645"/>
    </row>
    <row r="646" spans="6:15" ht="12.75">
      <c r="F646" s="10"/>
      <c r="G646"/>
      <c r="H646"/>
      <c r="I646"/>
      <c r="J646"/>
      <c r="K646"/>
      <c r="L646"/>
      <c r="M646"/>
      <c r="N646"/>
      <c r="O646"/>
    </row>
    <row r="647" spans="6:15" ht="12.75">
      <c r="F647" s="10"/>
      <c r="G647"/>
      <c r="H647"/>
      <c r="I647"/>
      <c r="J647"/>
      <c r="K647"/>
      <c r="L647"/>
      <c r="M647"/>
      <c r="N647"/>
      <c r="O647"/>
    </row>
    <row r="648" spans="6:15" ht="12.75">
      <c r="F648" s="10"/>
      <c r="G648"/>
      <c r="H648"/>
      <c r="I648"/>
      <c r="J648"/>
      <c r="K648"/>
      <c r="L648"/>
      <c r="M648"/>
      <c r="N648"/>
      <c r="O648"/>
    </row>
    <row r="649" spans="6:15" ht="12.75">
      <c r="F649" s="10"/>
      <c r="G649"/>
      <c r="H649"/>
      <c r="I649"/>
      <c r="J649"/>
      <c r="K649"/>
      <c r="L649"/>
      <c r="M649"/>
      <c r="N649"/>
      <c r="O649"/>
    </row>
    <row r="650" spans="6:15" ht="12.75">
      <c r="F650" s="10"/>
      <c r="G650"/>
      <c r="H650"/>
      <c r="I650"/>
      <c r="J650"/>
      <c r="K650"/>
      <c r="L650"/>
      <c r="M650"/>
      <c r="N650"/>
      <c r="O650"/>
    </row>
    <row r="651" spans="6:15" ht="12.75">
      <c r="F651" s="10"/>
      <c r="G651"/>
      <c r="H651"/>
      <c r="I651"/>
      <c r="J651"/>
      <c r="K651"/>
      <c r="L651"/>
      <c r="M651"/>
      <c r="N651"/>
      <c r="O651"/>
    </row>
    <row r="652" spans="6:15" ht="12.75">
      <c r="F652" s="10"/>
      <c r="G652"/>
      <c r="H652"/>
      <c r="I652"/>
      <c r="J652"/>
      <c r="K652"/>
      <c r="L652"/>
      <c r="M652"/>
      <c r="N652"/>
      <c r="O652"/>
    </row>
    <row r="653" spans="6:15" ht="12.75">
      <c r="F653" s="10"/>
      <c r="G653"/>
      <c r="H653"/>
      <c r="I653"/>
      <c r="J653"/>
      <c r="K653"/>
      <c r="L653"/>
      <c r="M653"/>
      <c r="N653"/>
      <c r="O653"/>
    </row>
    <row r="654" spans="6:15" ht="12.75">
      <c r="F654" s="10"/>
      <c r="G654"/>
      <c r="H654"/>
      <c r="I654"/>
      <c r="J654"/>
      <c r="K654"/>
      <c r="L654"/>
      <c r="M654"/>
      <c r="N654"/>
      <c r="O654"/>
    </row>
    <row r="655" spans="6:15" ht="12.75">
      <c r="F655" s="10"/>
      <c r="G655"/>
      <c r="H655"/>
      <c r="I655"/>
      <c r="J655"/>
      <c r="K655"/>
      <c r="L655"/>
      <c r="M655"/>
      <c r="N655"/>
      <c r="O655"/>
    </row>
    <row r="656" spans="6:15" ht="12.75">
      <c r="F656" s="10"/>
      <c r="G656"/>
      <c r="H656"/>
      <c r="I656"/>
      <c r="J656"/>
      <c r="K656"/>
      <c r="L656"/>
      <c r="M656"/>
      <c r="N656"/>
      <c r="O656"/>
    </row>
    <row r="657" spans="6:15" ht="12.75">
      <c r="F657" s="10"/>
      <c r="G657"/>
      <c r="H657"/>
      <c r="I657"/>
      <c r="J657"/>
      <c r="K657"/>
      <c r="L657"/>
      <c r="M657"/>
      <c r="N657"/>
      <c r="O657"/>
    </row>
    <row r="658" spans="6:15" ht="12.75">
      <c r="F658" s="10"/>
      <c r="G658"/>
      <c r="H658"/>
      <c r="I658"/>
      <c r="J658"/>
      <c r="K658"/>
      <c r="L658"/>
      <c r="M658"/>
      <c r="N658"/>
      <c r="O658"/>
    </row>
    <row r="659" spans="6:15" ht="12.75">
      <c r="F659" s="10"/>
      <c r="G659"/>
      <c r="H659"/>
      <c r="I659"/>
      <c r="J659"/>
      <c r="K659"/>
      <c r="L659"/>
      <c r="M659"/>
      <c r="N659"/>
      <c r="O659"/>
    </row>
    <row r="660" spans="6:15" ht="12.75">
      <c r="F660" s="10"/>
      <c r="G660"/>
      <c r="H660"/>
      <c r="I660"/>
      <c r="J660"/>
      <c r="K660"/>
      <c r="L660"/>
      <c r="M660"/>
      <c r="N660"/>
      <c r="O660"/>
    </row>
    <row r="661" spans="6:15" ht="12.75">
      <c r="F661" s="10"/>
      <c r="G661"/>
      <c r="H661"/>
      <c r="I661"/>
      <c r="J661"/>
      <c r="K661"/>
      <c r="L661"/>
      <c r="M661"/>
      <c r="N661"/>
      <c r="O661"/>
    </row>
    <row r="662" spans="6:15" ht="12.75">
      <c r="F662" s="10"/>
      <c r="G662"/>
      <c r="H662"/>
      <c r="I662"/>
      <c r="J662"/>
      <c r="K662"/>
      <c r="L662"/>
      <c r="M662"/>
      <c r="N662"/>
      <c r="O662"/>
    </row>
    <row r="663" spans="6:15" ht="12.75">
      <c r="F663" s="10"/>
      <c r="G663"/>
      <c r="H663"/>
      <c r="I663"/>
      <c r="J663"/>
      <c r="K663"/>
      <c r="L663"/>
      <c r="M663"/>
      <c r="N663"/>
      <c r="O663"/>
    </row>
    <row r="664" spans="6:15" ht="12.75">
      <c r="F664" s="10"/>
      <c r="G664"/>
      <c r="H664"/>
      <c r="I664"/>
      <c r="J664"/>
      <c r="K664"/>
      <c r="L664"/>
      <c r="M664"/>
      <c r="N664"/>
      <c r="O664"/>
    </row>
    <row r="665" spans="6:15" ht="12.75">
      <c r="F665" s="10"/>
      <c r="G665"/>
      <c r="H665"/>
      <c r="I665"/>
      <c r="J665"/>
      <c r="K665"/>
      <c r="L665"/>
      <c r="M665"/>
      <c r="N665"/>
      <c r="O665"/>
    </row>
    <row r="666" spans="6:15" ht="12.75">
      <c r="F666" s="10"/>
      <c r="G666"/>
      <c r="H666"/>
      <c r="I666"/>
      <c r="J666"/>
      <c r="K666"/>
      <c r="L666"/>
      <c r="M666"/>
      <c r="N666"/>
      <c r="O666"/>
    </row>
    <row r="667" spans="6:15" ht="12.75">
      <c r="F667" s="10"/>
      <c r="G667"/>
      <c r="H667"/>
      <c r="I667"/>
      <c r="J667"/>
      <c r="K667"/>
      <c r="L667"/>
      <c r="M667"/>
      <c r="N667"/>
      <c r="O667"/>
    </row>
    <row r="668" spans="6:15" ht="12.75">
      <c r="F668" s="10"/>
      <c r="G668"/>
      <c r="H668"/>
      <c r="I668"/>
      <c r="J668"/>
      <c r="K668"/>
      <c r="L668"/>
      <c r="M668"/>
      <c r="N668"/>
      <c r="O668"/>
    </row>
    <row r="669" spans="6:15" ht="12.75">
      <c r="F669" s="10"/>
      <c r="G669"/>
      <c r="H669"/>
      <c r="I669"/>
      <c r="J669"/>
      <c r="K669"/>
      <c r="L669"/>
      <c r="M669"/>
      <c r="N669"/>
      <c r="O669"/>
    </row>
    <row r="670" spans="6:15" ht="12.75">
      <c r="F670" s="10"/>
      <c r="G670"/>
      <c r="H670"/>
      <c r="I670"/>
      <c r="J670"/>
      <c r="K670"/>
      <c r="L670"/>
      <c r="M670"/>
      <c r="N670"/>
      <c r="O670"/>
    </row>
    <row r="671" spans="6:15" ht="12.75">
      <c r="F671" s="10"/>
      <c r="G671"/>
      <c r="H671"/>
      <c r="I671"/>
      <c r="J671"/>
      <c r="K671"/>
      <c r="L671"/>
      <c r="M671"/>
      <c r="N671"/>
      <c r="O671"/>
    </row>
    <row r="672" spans="6:15" ht="12.75">
      <c r="F672" s="10"/>
      <c r="G672"/>
      <c r="H672"/>
      <c r="I672"/>
      <c r="J672"/>
      <c r="K672"/>
      <c r="L672"/>
      <c r="M672"/>
      <c r="N672"/>
      <c r="O672"/>
    </row>
    <row r="673" spans="6:15" ht="12.75">
      <c r="F673" s="10"/>
      <c r="G673"/>
      <c r="H673"/>
      <c r="I673"/>
      <c r="J673"/>
      <c r="K673"/>
      <c r="L673"/>
      <c r="M673"/>
      <c r="N673"/>
      <c r="O673"/>
    </row>
    <row r="674" spans="6:15" ht="12.75">
      <c r="F674" s="10"/>
      <c r="G674"/>
      <c r="H674"/>
      <c r="I674"/>
      <c r="J674"/>
      <c r="K674"/>
      <c r="L674"/>
      <c r="M674"/>
      <c r="N674"/>
      <c r="O674"/>
    </row>
    <row r="675" spans="6:15" ht="12.75">
      <c r="F675" s="10"/>
      <c r="G675"/>
      <c r="H675"/>
      <c r="I675"/>
      <c r="J675"/>
      <c r="K675"/>
      <c r="L675"/>
      <c r="M675"/>
      <c r="N675"/>
      <c r="O675"/>
    </row>
    <row r="676" spans="6:15" ht="12.75">
      <c r="F676" s="10"/>
      <c r="G676"/>
      <c r="H676"/>
      <c r="I676"/>
      <c r="J676"/>
      <c r="K676"/>
      <c r="L676"/>
      <c r="M676"/>
      <c r="N676"/>
      <c r="O676"/>
    </row>
    <row r="677" spans="6:15" ht="12.75">
      <c r="F677" s="10"/>
      <c r="G677"/>
      <c r="H677"/>
      <c r="I677"/>
      <c r="J677"/>
      <c r="K677"/>
      <c r="L677"/>
      <c r="M677"/>
      <c r="N677"/>
      <c r="O677"/>
    </row>
    <row r="678" spans="6:15" ht="12.75">
      <c r="F678" s="10"/>
      <c r="G678"/>
      <c r="H678"/>
      <c r="I678"/>
      <c r="J678"/>
      <c r="K678"/>
      <c r="L678"/>
      <c r="M678"/>
      <c r="N678"/>
      <c r="O678"/>
    </row>
    <row r="679" spans="6:15" ht="12.75">
      <c r="F679" s="10"/>
      <c r="G679"/>
      <c r="H679"/>
      <c r="I679"/>
      <c r="J679"/>
      <c r="K679"/>
      <c r="L679"/>
      <c r="M679"/>
      <c r="N679"/>
      <c r="O679"/>
    </row>
    <row r="680" spans="6:15" ht="12.75">
      <c r="F680" s="10"/>
      <c r="G680"/>
      <c r="H680"/>
      <c r="I680"/>
      <c r="J680"/>
      <c r="K680"/>
      <c r="L680"/>
      <c r="M680"/>
      <c r="N680"/>
      <c r="O680"/>
    </row>
    <row r="681" spans="6:15" ht="12.75">
      <c r="F681" s="10"/>
      <c r="G681"/>
      <c r="H681"/>
      <c r="I681"/>
      <c r="J681"/>
      <c r="K681"/>
      <c r="L681"/>
      <c r="M681"/>
      <c r="N681"/>
      <c r="O681"/>
    </row>
    <row r="682" spans="6:15" ht="12.75">
      <c r="F682" s="10"/>
      <c r="G682"/>
      <c r="H682"/>
      <c r="I682"/>
      <c r="J682"/>
      <c r="K682"/>
      <c r="L682"/>
      <c r="M682"/>
      <c r="N682"/>
      <c r="O682"/>
    </row>
    <row r="683" spans="6:15" ht="12.75">
      <c r="F683" s="10"/>
      <c r="G683"/>
      <c r="H683"/>
      <c r="I683"/>
      <c r="J683"/>
      <c r="K683"/>
      <c r="L683"/>
      <c r="M683"/>
      <c r="N683"/>
      <c r="O683"/>
    </row>
    <row r="684" spans="6:15" ht="12.75">
      <c r="F684" s="10"/>
      <c r="G684"/>
      <c r="H684"/>
      <c r="I684"/>
      <c r="J684"/>
      <c r="K684"/>
      <c r="L684"/>
      <c r="M684"/>
      <c r="N684"/>
      <c r="O684"/>
    </row>
    <row r="685" spans="6:15" ht="12.75">
      <c r="F685" s="10"/>
      <c r="G685"/>
      <c r="H685"/>
      <c r="I685"/>
      <c r="J685"/>
      <c r="K685"/>
      <c r="L685"/>
      <c r="M685"/>
      <c r="N685"/>
      <c r="O685"/>
    </row>
    <row r="686" spans="6:15" ht="12.75">
      <c r="F686" s="10"/>
      <c r="G686"/>
      <c r="H686"/>
      <c r="I686"/>
      <c r="J686"/>
      <c r="K686"/>
      <c r="L686"/>
      <c r="M686"/>
      <c r="N686"/>
      <c r="O686"/>
    </row>
    <row r="687" spans="6:15" ht="12.75">
      <c r="F687" s="10"/>
      <c r="G687"/>
      <c r="H687"/>
      <c r="I687"/>
      <c r="J687"/>
      <c r="K687"/>
      <c r="L687"/>
      <c r="M687"/>
      <c r="N687"/>
      <c r="O687"/>
    </row>
    <row r="688" spans="6:15" ht="12.75">
      <c r="F688" s="10"/>
      <c r="G688"/>
      <c r="H688"/>
      <c r="I688"/>
      <c r="J688"/>
      <c r="K688"/>
      <c r="L688"/>
      <c r="M688"/>
      <c r="N688"/>
      <c r="O688"/>
    </row>
    <row r="689" spans="6:15" ht="12.75">
      <c r="F689" s="10"/>
      <c r="G689"/>
      <c r="H689"/>
      <c r="I689"/>
      <c r="J689"/>
      <c r="K689"/>
      <c r="L689"/>
      <c r="M689"/>
      <c r="N689"/>
      <c r="O689"/>
    </row>
    <row r="690" spans="6:15" ht="12.75">
      <c r="F690" s="10"/>
      <c r="G690"/>
      <c r="H690"/>
      <c r="I690"/>
      <c r="J690"/>
      <c r="K690"/>
      <c r="L690"/>
      <c r="M690"/>
      <c r="N690"/>
      <c r="O690"/>
    </row>
    <row r="691" spans="6:15" ht="12.75">
      <c r="F691" s="10"/>
      <c r="G691"/>
      <c r="H691"/>
      <c r="I691"/>
      <c r="J691"/>
      <c r="K691"/>
      <c r="L691"/>
      <c r="M691"/>
      <c r="N691"/>
      <c r="O691"/>
    </row>
    <row r="692" spans="6:15" ht="12.75">
      <c r="F692" s="10"/>
      <c r="G692"/>
      <c r="H692"/>
      <c r="I692"/>
      <c r="J692"/>
      <c r="K692"/>
      <c r="L692"/>
      <c r="M692"/>
      <c r="N692"/>
      <c r="O692"/>
    </row>
    <row r="693" spans="6:15" ht="12.75">
      <c r="F693" s="10"/>
      <c r="G693"/>
      <c r="H693"/>
      <c r="I693"/>
      <c r="J693"/>
      <c r="K693"/>
      <c r="L693"/>
      <c r="M693"/>
      <c r="N693"/>
      <c r="O693"/>
    </row>
    <row r="694" spans="6:15" ht="12.75">
      <c r="F694" s="10"/>
      <c r="G694"/>
      <c r="H694"/>
      <c r="I694"/>
      <c r="J694"/>
      <c r="K694"/>
      <c r="L694"/>
      <c r="M694"/>
      <c r="N694"/>
      <c r="O694"/>
    </row>
    <row r="695" spans="6:15" ht="12.75">
      <c r="F695" s="10"/>
      <c r="G695"/>
      <c r="H695"/>
      <c r="I695"/>
      <c r="J695"/>
      <c r="K695"/>
      <c r="L695"/>
      <c r="M695"/>
      <c r="N695"/>
      <c r="O695"/>
    </row>
    <row r="696" spans="6:15" ht="12.75">
      <c r="F696" s="10"/>
      <c r="G696"/>
      <c r="H696"/>
      <c r="I696"/>
      <c r="J696"/>
      <c r="K696"/>
      <c r="L696"/>
      <c r="M696"/>
      <c r="N696"/>
      <c r="O696"/>
    </row>
    <row r="697" spans="6:15" ht="12.75">
      <c r="F697" s="10"/>
      <c r="G697"/>
      <c r="H697"/>
      <c r="I697"/>
      <c r="J697"/>
      <c r="K697"/>
      <c r="L697"/>
      <c r="M697"/>
      <c r="N697"/>
      <c r="O697"/>
    </row>
    <row r="698" spans="6:15" ht="12.75">
      <c r="F698" s="10"/>
      <c r="G698"/>
      <c r="H698"/>
      <c r="I698"/>
      <c r="J698"/>
      <c r="K698"/>
      <c r="L698"/>
      <c r="M698"/>
      <c r="N698"/>
      <c r="O698"/>
    </row>
    <row r="699" spans="6:15" ht="12.75">
      <c r="F699" s="10"/>
      <c r="G699"/>
      <c r="H699"/>
      <c r="I699"/>
      <c r="J699"/>
      <c r="K699"/>
      <c r="L699"/>
      <c r="M699"/>
      <c r="N699"/>
      <c r="O699"/>
    </row>
    <row r="700" spans="6:15" ht="12.75">
      <c r="F700" s="10"/>
      <c r="G700"/>
      <c r="H700"/>
      <c r="I700"/>
      <c r="J700"/>
      <c r="K700"/>
      <c r="L700"/>
      <c r="M700"/>
      <c r="N700"/>
      <c r="O700"/>
    </row>
    <row r="701" spans="6:15" ht="12.75">
      <c r="F701" s="10"/>
      <c r="G701"/>
      <c r="H701"/>
      <c r="I701"/>
      <c r="J701"/>
      <c r="K701"/>
      <c r="L701"/>
      <c r="M701"/>
      <c r="N701"/>
      <c r="O701"/>
    </row>
    <row r="702" spans="6:15" ht="12.75">
      <c r="F702" s="10"/>
      <c r="G702"/>
      <c r="H702"/>
      <c r="I702"/>
      <c r="J702"/>
      <c r="K702"/>
      <c r="L702"/>
      <c r="M702"/>
      <c r="N702"/>
      <c r="O702"/>
    </row>
    <row r="703" spans="6:15" ht="12.75">
      <c r="F703" s="10"/>
      <c r="G703"/>
      <c r="H703"/>
      <c r="I703"/>
      <c r="J703"/>
      <c r="K703"/>
      <c r="L703"/>
      <c r="M703"/>
      <c r="N703"/>
      <c r="O703"/>
    </row>
    <row r="704" spans="6:15" ht="12.75">
      <c r="F704" s="10"/>
      <c r="G704"/>
      <c r="H704"/>
      <c r="I704"/>
      <c r="J704"/>
      <c r="K704"/>
      <c r="L704"/>
      <c r="M704"/>
      <c r="N704"/>
      <c r="O704"/>
    </row>
    <row r="705" spans="6:15" ht="12.75">
      <c r="F705" s="10"/>
      <c r="G705"/>
      <c r="H705"/>
      <c r="I705"/>
      <c r="J705"/>
      <c r="K705"/>
      <c r="L705"/>
      <c r="M705"/>
      <c r="N705"/>
      <c r="O705"/>
    </row>
    <row r="706" spans="6:15" ht="12.75">
      <c r="F706" s="10"/>
      <c r="G706"/>
      <c r="H706"/>
      <c r="I706"/>
      <c r="J706"/>
      <c r="K706"/>
      <c r="L706"/>
      <c r="M706"/>
      <c r="N706"/>
      <c r="O706"/>
    </row>
    <row r="707" spans="6:15" ht="12.75">
      <c r="F707" s="10"/>
      <c r="G707"/>
      <c r="H707"/>
      <c r="I707"/>
      <c r="J707"/>
      <c r="K707"/>
      <c r="L707"/>
      <c r="M707"/>
      <c r="N707"/>
      <c r="O707"/>
    </row>
    <row r="708" spans="6:15" ht="12.75">
      <c r="F708" s="10"/>
      <c r="G708"/>
      <c r="H708"/>
      <c r="I708"/>
      <c r="J708"/>
      <c r="K708"/>
      <c r="L708"/>
      <c r="M708"/>
      <c r="N708"/>
      <c r="O708"/>
    </row>
    <row r="709" spans="6:15" ht="12.75">
      <c r="F709" s="10"/>
      <c r="G709"/>
      <c r="H709"/>
      <c r="I709"/>
      <c r="J709"/>
      <c r="K709"/>
      <c r="L709"/>
      <c r="M709"/>
      <c r="N709"/>
      <c r="O709"/>
    </row>
    <row r="710" spans="6:15" ht="12.75">
      <c r="F710" s="10"/>
      <c r="G710"/>
      <c r="H710"/>
      <c r="I710"/>
      <c r="J710"/>
      <c r="K710"/>
      <c r="L710"/>
      <c r="M710"/>
      <c r="N710"/>
      <c r="O710"/>
    </row>
    <row r="711" spans="6:15" ht="12.75">
      <c r="F711" s="10"/>
      <c r="G711"/>
      <c r="H711"/>
      <c r="I711"/>
      <c r="J711"/>
      <c r="K711"/>
      <c r="L711"/>
      <c r="M711"/>
      <c r="N711"/>
      <c r="O711"/>
    </row>
    <row r="712" spans="6:15" ht="12.75">
      <c r="F712" s="10"/>
      <c r="G712"/>
      <c r="H712"/>
      <c r="I712"/>
      <c r="J712"/>
      <c r="K712"/>
      <c r="L712"/>
      <c r="M712"/>
      <c r="N712"/>
      <c r="O712"/>
    </row>
    <row r="713" spans="6:15" ht="12.75">
      <c r="F713" s="10"/>
      <c r="G713"/>
      <c r="H713"/>
      <c r="I713"/>
      <c r="J713"/>
      <c r="K713"/>
      <c r="L713"/>
      <c r="M713"/>
      <c r="N713"/>
      <c r="O713"/>
    </row>
    <row r="714" spans="6:15" ht="12.75">
      <c r="F714" s="10"/>
      <c r="G714"/>
      <c r="H714"/>
      <c r="I714"/>
      <c r="J714"/>
      <c r="K714"/>
      <c r="L714"/>
      <c r="M714"/>
      <c r="N714"/>
      <c r="O714"/>
    </row>
    <row r="715" spans="6:15" ht="12.75">
      <c r="F715" s="10"/>
      <c r="G715"/>
      <c r="H715"/>
      <c r="I715"/>
      <c r="J715"/>
      <c r="K715"/>
      <c r="L715"/>
      <c r="M715"/>
      <c r="N715"/>
      <c r="O715"/>
    </row>
    <row r="716" spans="6:15" ht="12.75">
      <c r="F716" s="10"/>
      <c r="G716"/>
      <c r="H716"/>
      <c r="I716"/>
      <c r="J716"/>
      <c r="K716"/>
      <c r="L716"/>
      <c r="M716"/>
      <c r="N716"/>
      <c r="O716"/>
    </row>
    <row r="717" spans="6:15" ht="12.75">
      <c r="F717" s="10"/>
      <c r="G717"/>
      <c r="H717"/>
      <c r="I717"/>
      <c r="J717"/>
      <c r="K717"/>
      <c r="L717"/>
      <c r="M717"/>
      <c r="N717"/>
      <c r="O717"/>
    </row>
    <row r="718" spans="6:15" ht="12.75">
      <c r="F718" s="10"/>
      <c r="G718"/>
      <c r="H718"/>
      <c r="I718"/>
      <c r="J718"/>
      <c r="K718"/>
      <c r="L718"/>
      <c r="M718"/>
      <c r="N718"/>
      <c r="O718"/>
    </row>
    <row r="719" spans="6:15" ht="12.75">
      <c r="F719" s="10"/>
      <c r="G719"/>
      <c r="H719"/>
      <c r="I719"/>
      <c r="J719"/>
      <c r="K719"/>
      <c r="L719"/>
      <c r="M719"/>
      <c r="N719"/>
      <c r="O719"/>
    </row>
    <row r="720" spans="6:15" ht="12.75">
      <c r="F720" s="10"/>
      <c r="G720"/>
      <c r="H720"/>
      <c r="I720"/>
      <c r="J720"/>
      <c r="K720"/>
      <c r="L720"/>
      <c r="M720"/>
      <c r="N720"/>
      <c r="O720"/>
    </row>
    <row r="721" spans="6:15" ht="12.75">
      <c r="F721" s="10"/>
      <c r="G721"/>
      <c r="H721"/>
      <c r="I721"/>
      <c r="J721"/>
      <c r="K721"/>
      <c r="L721"/>
      <c r="M721"/>
      <c r="N721"/>
      <c r="O721"/>
    </row>
    <row r="722" spans="6:15" ht="12.75">
      <c r="F722" s="10"/>
      <c r="G722"/>
      <c r="H722"/>
      <c r="I722"/>
      <c r="J722"/>
      <c r="K722"/>
      <c r="L722"/>
      <c r="M722"/>
      <c r="N722"/>
      <c r="O722"/>
    </row>
    <row r="723" spans="6:15" ht="12.75">
      <c r="F723" s="10"/>
      <c r="G723"/>
      <c r="H723"/>
      <c r="I723"/>
      <c r="J723"/>
      <c r="K723"/>
      <c r="L723"/>
      <c r="M723"/>
      <c r="N723"/>
      <c r="O723"/>
    </row>
    <row r="724" spans="6:15" ht="12.75">
      <c r="F724" s="10"/>
      <c r="G724"/>
      <c r="H724"/>
      <c r="I724"/>
      <c r="J724"/>
      <c r="K724"/>
      <c r="L724"/>
      <c r="M724"/>
      <c r="N724"/>
      <c r="O724"/>
    </row>
    <row r="725" spans="6:15" ht="12.75">
      <c r="F725" s="10"/>
      <c r="G725"/>
      <c r="H725"/>
      <c r="I725"/>
      <c r="J725"/>
      <c r="K725"/>
      <c r="L725"/>
      <c r="M725"/>
      <c r="N725"/>
      <c r="O725"/>
    </row>
    <row r="726" spans="6:15" ht="12.75">
      <c r="F726" s="10"/>
      <c r="G726"/>
      <c r="H726"/>
      <c r="I726"/>
      <c r="J726"/>
      <c r="K726"/>
      <c r="L726"/>
      <c r="M726"/>
      <c r="N726"/>
      <c r="O726"/>
    </row>
    <row r="727" spans="6:15" ht="12.75">
      <c r="F727" s="10"/>
      <c r="G727"/>
      <c r="H727"/>
      <c r="I727"/>
      <c r="J727"/>
      <c r="K727"/>
      <c r="L727"/>
      <c r="M727"/>
      <c r="N727"/>
      <c r="O727"/>
    </row>
    <row r="728" spans="6:15" ht="12.75">
      <c r="F728" s="10"/>
      <c r="G728"/>
      <c r="H728"/>
      <c r="I728"/>
      <c r="J728"/>
      <c r="K728"/>
      <c r="L728"/>
      <c r="M728"/>
      <c r="N728"/>
      <c r="O728"/>
    </row>
    <row r="729" spans="6:15" ht="12.75">
      <c r="F729" s="10"/>
      <c r="G729"/>
      <c r="H729"/>
      <c r="I729"/>
      <c r="J729"/>
      <c r="K729"/>
      <c r="L729"/>
      <c r="M729"/>
      <c r="N729"/>
      <c r="O729"/>
    </row>
    <row r="730" spans="6:15" ht="12.75">
      <c r="F730" s="10"/>
      <c r="G730"/>
      <c r="H730"/>
      <c r="I730"/>
      <c r="J730"/>
      <c r="K730"/>
      <c r="L730"/>
      <c r="M730"/>
      <c r="N730"/>
      <c r="O730"/>
    </row>
    <row r="731" spans="6:15" ht="12.75">
      <c r="F731" s="10"/>
      <c r="G731"/>
      <c r="H731"/>
      <c r="I731"/>
      <c r="J731"/>
      <c r="K731"/>
      <c r="L731"/>
      <c r="M731"/>
      <c r="N731"/>
      <c r="O731"/>
    </row>
    <row r="732" spans="6:15" ht="12.75">
      <c r="F732" s="10"/>
      <c r="G732"/>
      <c r="H732"/>
      <c r="I732"/>
      <c r="J732"/>
      <c r="K732"/>
      <c r="L732"/>
      <c r="M732"/>
      <c r="N732"/>
      <c r="O732"/>
    </row>
    <row r="733" spans="6:15" ht="12.75">
      <c r="F733" s="10"/>
      <c r="G733"/>
      <c r="H733"/>
      <c r="I733"/>
      <c r="J733"/>
      <c r="K733"/>
      <c r="L733"/>
      <c r="M733"/>
      <c r="N733"/>
      <c r="O733"/>
    </row>
    <row r="734" spans="6:15" ht="12.75">
      <c r="F734" s="10"/>
      <c r="G734"/>
      <c r="H734"/>
      <c r="I734"/>
      <c r="J734"/>
      <c r="K734"/>
      <c r="L734"/>
      <c r="M734"/>
      <c r="N734"/>
      <c r="O734"/>
    </row>
    <row r="735" spans="6:15" ht="12.75">
      <c r="F735" s="10"/>
      <c r="G735"/>
      <c r="H735"/>
      <c r="I735"/>
      <c r="J735"/>
      <c r="K735"/>
      <c r="L735"/>
      <c r="M735"/>
      <c r="N735"/>
      <c r="O735"/>
    </row>
    <row r="736" spans="6:15" ht="12.75">
      <c r="F736" s="10"/>
      <c r="G736"/>
      <c r="H736"/>
      <c r="I736"/>
      <c r="J736"/>
      <c r="K736"/>
      <c r="L736"/>
      <c r="M736"/>
      <c r="N736"/>
      <c r="O736"/>
    </row>
    <row r="737" spans="6:15" ht="12.75">
      <c r="F737" s="10"/>
      <c r="G737"/>
      <c r="H737"/>
      <c r="I737"/>
      <c r="J737"/>
      <c r="K737"/>
      <c r="L737"/>
      <c r="M737"/>
      <c r="N737"/>
      <c r="O737"/>
    </row>
    <row r="738" spans="6:15" ht="12.75">
      <c r="F738" s="10"/>
      <c r="G738"/>
      <c r="H738"/>
      <c r="I738"/>
      <c r="J738"/>
      <c r="K738"/>
      <c r="L738"/>
      <c r="M738"/>
      <c r="N738"/>
      <c r="O738"/>
    </row>
    <row r="739" spans="6:15" ht="12.75">
      <c r="F739" s="10"/>
      <c r="G739"/>
      <c r="H739"/>
      <c r="I739"/>
      <c r="J739"/>
      <c r="K739"/>
      <c r="L739"/>
      <c r="M739"/>
      <c r="N739"/>
      <c r="O739"/>
    </row>
    <row r="740" spans="6:15" ht="12.75">
      <c r="F740" s="10"/>
      <c r="G740"/>
      <c r="H740"/>
      <c r="I740"/>
      <c r="J740"/>
      <c r="K740"/>
      <c r="L740"/>
      <c r="M740"/>
      <c r="N740"/>
      <c r="O740"/>
    </row>
    <row r="741" spans="6:15" ht="12.75">
      <c r="F741" s="10"/>
      <c r="G741"/>
      <c r="H741"/>
      <c r="I741"/>
      <c r="J741"/>
      <c r="K741"/>
      <c r="L741"/>
      <c r="M741"/>
      <c r="N741"/>
      <c r="O741"/>
    </row>
    <row r="742" spans="6:15" ht="12.75">
      <c r="F742" s="10"/>
      <c r="G742"/>
      <c r="H742"/>
      <c r="I742"/>
      <c r="J742"/>
      <c r="K742"/>
      <c r="L742"/>
      <c r="M742"/>
      <c r="N742"/>
      <c r="O742"/>
    </row>
    <row r="743" spans="6:15" ht="12.75">
      <c r="F743" s="10"/>
      <c r="G743"/>
      <c r="H743"/>
      <c r="I743"/>
      <c r="J743"/>
      <c r="K743"/>
      <c r="L743"/>
      <c r="M743"/>
      <c r="N743"/>
      <c r="O743"/>
    </row>
    <row r="744" spans="6:15" ht="12.75">
      <c r="F744" s="10"/>
      <c r="G744"/>
      <c r="H744"/>
      <c r="I744"/>
      <c r="J744"/>
      <c r="K744"/>
      <c r="L744"/>
      <c r="M744"/>
      <c r="N744"/>
      <c r="O744"/>
    </row>
    <row r="745" spans="6:15" ht="12.75">
      <c r="F745" s="10"/>
      <c r="G745"/>
      <c r="H745"/>
      <c r="I745"/>
      <c r="J745"/>
      <c r="K745"/>
      <c r="L745"/>
      <c r="M745"/>
      <c r="N745"/>
      <c r="O745"/>
    </row>
    <row r="746" spans="6:15" ht="12.75">
      <c r="F746" s="10"/>
      <c r="G746"/>
      <c r="H746"/>
      <c r="I746"/>
      <c r="J746"/>
      <c r="K746"/>
      <c r="L746"/>
      <c r="M746"/>
      <c r="N746"/>
      <c r="O746"/>
    </row>
    <row r="747" spans="6:15" ht="12.75">
      <c r="F747" s="10"/>
      <c r="G747"/>
      <c r="H747"/>
      <c r="I747"/>
      <c r="J747"/>
      <c r="K747"/>
      <c r="L747"/>
      <c r="M747"/>
      <c r="N747"/>
      <c r="O747"/>
    </row>
    <row r="748" spans="6:15" ht="12.75">
      <c r="F748" s="10"/>
      <c r="G748"/>
      <c r="H748"/>
      <c r="I748"/>
      <c r="J748"/>
      <c r="K748"/>
      <c r="L748"/>
      <c r="M748"/>
      <c r="N748"/>
      <c r="O748"/>
    </row>
    <row r="749" spans="6:15" ht="12.75">
      <c r="F749" s="10"/>
      <c r="G749"/>
      <c r="H749"/>
      <c r="I749"/>
      <c r="J749"/>
      <c r="K749"/>
      <c r="L749"/>
      <c r="M749"/>
      <c r="N749"/>
      <c r="O749"/>
    </row>
    <row r="750" spans="6:15" ht="12.75">
      <c r="F750" s="10"/>
      <c r="G750"/>
      <c r="H750"/>
      <c r="I750"/>
      <c r="J750"/>
      <c r="K750"/>
      <c r="L750"/>
      <c r="M750"/>
      <c r="N750"/>
      <c r="O750"/>
    </row>
    <row r="751" spans="6:15" ht="12.75">
      <c r="F751" s="10"/>
      <c r="G751"/>
      <c r="H751"/>
      <c r="I751"/>
      <c r="J751"/>
      <c r="K751"/>
      <c r="L751"/>
      <c r="M751"/>
      <c r="N751"/>
      <c r="O751"/>
    </row>
    <row r="752" spans="6:15" ht="12.75">
      <c r="F752" s="10"/>
      <c r="G752"/>
      <c r="H752"/>
      <c r="I752"/>
      <c r="J752"/>
      <c r="K752"/>
      <c r="L752"/>
      <c r="M752"/>
      <c r="N752"/>
      <c r="O752"/>
    </row>
    <row r="753" spans="6:15" ht="12.75">
      <c r="F753" s="10"/>
      <c r="G753"/>
      <c r="H753"/>
      <c r="I753"/>
      <c r="J753"/>
      <c r="K753"/>
      <c r="L753"/>
      <c r="M753"/>
      <c r="N753"/>
      <c r="O753"/>
    </row>
    <row r="754" spans="6:15" ht="12.75">
      <c r="F754" s="10"/>
      <c r="G754"/>
      <c r="H754"/>
      <c r="I754"/>
      <c r="J754"/>
      <c r="K754"/>
      <c r="L754"/>
      <c r="M754"/>
      <c r="N754"/>
      <c r="O754"/>
    </row>
    <row r="755" spans="6:15" ht="12.75">
      <c r="F755" s="10"/>
      <c r="G755"/>
      <c r="H755"/>
      <c r="I755"/>
      <c r="J755"/>
      <c r="K755"/>
      <c r="L755"/>
      <c r="M755"/>
      <c r="N755"/>
      <c r="O755"/>
    </row>
    <row r="756" spans="6:15" ht="12.75">
      <c r="F756" s="10"/>
      <c r="G756"/>
      <c r="H756"/>
      <c r="I756"/>
      <c r="J756"/>
      <c r="K756"/>
      <c r="L756"/>
      <c r="M756"/>
      <c r="N756"/>
      <c r="O756"/>
    </row>
    <row r="757" spans="6:15" ht="12.75">
      <c r="F757" s="10"/>
      <c r="G757"/>
      <c r="H757"/>
      <c r="I757"/>
      <c r="J757"/>
      <c r="K757"/>
      <c r="L757"/>
      <c r="M757"/>
      <c r="N757"/>
      <c r="O757"/>
    </row>
    <row r="758" spans="6:15" ht="12.75">
      <c r="F758" s="10"/>
      <c r="G758"/>
      <c r="H758"/>
      <c r="I758"/>
      <c r="J758"/>
      <c r="K758"/>
      <c r="L758"/>
      <c r="M758"/>
      <c r="N758"/>
      <c r="O758"/>
    </row>
    <row r="759" spans="6:15" ht="12.75">
      <c r="F759" s="10"/>
      <c r="G759"/>
      <c r="H759"/>
      <c r="I759"/>
      <c r="J759"/>
      <c r="K759"/>
      <c r="L759"/>
      <c r="M759"/>
      <c r="N759"/>
      <c r="O759"/>
    </row>
    <row r="760" spans="6:15" ht="12.75">
      <c r="F760" s="10"/>
      <c r="G760"/>
      <c r="H760"/>
      <c r="I760"/>
      <c r="J760"/>
      <c r="K760"/>
      <c r="L760"/>
      <c r="M760"/>
      <c r="N760"/>
      <c r="O760"/>
    </row>
    <row r="761" spans="6:15" ht="12.75">
      <c r="F761" s="10"/>
      <c r="G761"/>
      <c r="H761"/>
      <c r="I761"/>
      <c r="J761"/>
      <c r="K761"/>
      <c r="L761"/>
      <c r="M761"/>
      <c r="N761"/>
      <c r="O761"/>
    </row>
    <row r="762" spans="6:15" ht="12.75">
      <c r="F762" s="10"/>
      <c r="G762"/>
      <c r="H762"/>
      <c r="I762"/>
      <c r="J762"/>
      <c r="K762"/>
      <c r="L762"/>
      <c r="M762"/>
      <c r="N762"/>
      <c r="O762"/>
    </row>
    <row r="763" spans="6:15" ht="12.75">
      <c r="F763" s="10"/>
      <c r="G763"/>
      <c r="H763"/>
      <c r="I763"/>
      <c r="J763"/>
      <c r="K763"/>
      <c r="L763"/>
      <c r="M763"/>
      <c r="N763"/>
      <c r="O763"/>
    </row>
    <row r="764" spans="6:15" ht="12.75">
      <c r="F764" s="10"/>
      <c r="G764"/>
      <c r="H764"/>
      <c r="I764"/>
      <c r="J764"/>
      <c r="K764"/>
      <c r="L764"/>
      <c r="M764"/>
      <c r="N764"/>
      <c r="O764"/>
    </row>
    <row r="765" spans="6:15" ht="12.75">
      <c r="F765" s="10"/>
      <c r="G765"/>
      <c r="H765"/>
      <c r="I765"/>
      <c r="J765"/>
      <c r="K765"/>
      <c r="L765"/>
      <c r="M765"/>
      <c r="N765"/>
      <c r="O765"/>
    </row>
    <row r="766" spans="6:15" ht="12.75">
      <c r="F766" s="10"/>
      <c r="G766"/>
      <c r="H766"/>
      <c r="I766"/>
      <c r="J766"/>
      <c r="K766"/>
      <c r="L766"/>
      <c r="M766"/>
      <c r="N766"/>
      <c r="O766"/>
    </row>
    <row r="767" spans="6:15" ht="12.75">
      <c r="F767" s="10"/>
      <c r="G767"/>
      <c r="H767"/>
      <c r="I767"/>
      <c r="J767"/>
      <c r="K767"/>
      <c r="L767"/>
      <c r="M767"/>
      <c r="N767"/>
      <c r="O767"/>
    </row>
    <row r="768" spans="6:15" ht="12.75">
      <c r="F768" s="10"/>
      <c r="G768"/>
      <c r="H768"/>
      <c r="I768"/>
      <c r="J768"/>
      <c r="K768"/>
      <c r="L768"/>
      <c r="M768"/>
      <c r="N768"/>
      <c r="O768"/>
    </row>
    <row r="769" spans="6:15" ht="12.75">
      <c r="F769" s="10"/>
      <c r="G769"/>
      <c r="H769"/>
      <c r="I769"/>
      <c r="J769"/>
      <c r="K769"/>
      <c r="L769"/>
      <c r="M769"/>
      <c r="N769"/>
      <c r="O769"/>
    </row>
    <row r="770" spans="6:15" ht="12.75">
      <c r="F770" s="10"/>
      <c r="G770"/>
      <c r="H770"/>
      <c r="I770"/>
      <c r="J770"/>
      <c r="K770"/>
      <c r="L770"/>
      <c r="M770"/>
      <c r="N770"/>
      <c r="O770"/>
    </row>
    <row r="771" spans="6:15" ht="12.75">
      <c r="F771" s="10"/>
      <c r="G771"/>
      <c r="H771"/>
      <c r="I771"/>
      <c r="J771"/>
      <c r="K771"/>
      <c r="L771"/>
      <c r="M771"/>
      <c r="N771"/>
      <c r="O771"/>
    </row>
    <row r="772" spans="6:15" ht="12.75">
      <c r="F772" s="10"/>
      <c r="G772"/>
      <c r="H772"/>
      <c r="I772"/>
      <c r="J772"/>
      <c r="K772"/>
      <c r="L772"/>
      <c r="M772"/>
      <c r="N772"/>
      <c r="O772"/>
    </row>
    <row r="773" spans="6:15" ht="12.75">
      <c r="F773" s="10"/>
      <c r="G773"/>
      <c r="H773"/>
      <c r="I773"/>
      <c r="J773"/>
      <c r="K773"/>
      <c r="L773"/>
      <c r="M773"/>
      <c r="N773"/>
      <c r="O773"/>
    </row>
    <row r="774" spans="6:15" ht="12.75">
      <c r="F774" s="10"/>
      <c r="G774"/>
      <c r="H774"/>
      <c r="I774"/>
      <c r="J774"/>
      <c r="K774"/>
      <c r="L774"/>
      <c r="M774"/>
      <c r="N774"/>
      <c r="O774"/>
    </row>
    <row r="775" spans="6:15" ht="12.75">
      <c r="F775" s="10"/>
      <c r="G775"/>
      <c r="H775"/>
      <c r="I775"/>
      <c r="J775"/>
      <c r="K775"/>
      <c r="L775"/>
      <c r="M775"/>
      <c r="N775"/>
      <c r="O775"/>
    </row>
    <row r="776" spans="6:15" ht="12.75">
      <c r="F776" s="10"/>
      <c r="G776"/>
      <c r="H776"/>
      <c r="I776"/>
      <c r="J776"/>
      <c r="K776"/>
      <c r="L776"/>
      <c r="M776"/>
      <c r="N776"/>
      <c r="O776"/>
    </row>
    <row r="777" spans="6:15" ht="12.75">
      <c r="F777" s="10"/>
      <c r="G777"/>
      <c r="H777"/>
      <c r="I777"/>
      <c r="J777"/>
      <c r="K777"/>
      <c r="L777"/>
      <c r="M777"/>
      <c r="N777"/>
      <c r="O777"/>
    </row>
    <row r="778" spans="6:15" ht="12.75">
      <c r="F778" s="10"/>
      <c r="G778"/>
      <c r="H778"/>
      <c r="I778"/>
      <c r="J778"/>
      <c r="K778"/>
      <c r="L778"/>
      <c r="M778"/>
      <c r="N778"/>
      <c r="O778"/>
    </row>
    <row r="779" spans="6:15" ht="12.75">
      <c r="F779" s="10"/>
      <c r="G779"/>
      <c r="H779"/>
      <c r="I779"/>
      <c r="J779"/>
      <c r="K779"/>
      <c r="L779"/>
      <c r="M779"/>
      <c r="N779"/>
      <c r="O779"/>
    </row>
    <row r="780" spans="6:15" ht="12.75">
      <c r="F780" s="10"/>
      <c r="G780"/>
      <c r="H780"/>
      <c r="I780"/>
      <c r="J780"/>
      <c r="K780"/>
      <c r="L780"/>
      <c r="M780"/>
      <c r="N780"/>
      <c r="O780"/>
    </row>
    <row r="781" spans="6:15" ht="12.75">
      <c r="F781" s="10"/>
      <c r="G781"/>
      <c r="H781"/>
      <c r="I781"/>
      <c r="J781"/>
      <c r="K781"/>
      <c r="L781"/>
      <c r="M781"/>
      <c r="N781"/>
      <c r="O781"/>
    </row>
    <row r="782" spans="6:15" ht="12.75">
      <c r="F782" s="10"/>
      <c r="G782"/>
      <c r="H782"/>
      <c r="I782"/>
      <c r="J782"/>
      <c r="K782"/>
      <c r="L782"/>
      <c r="M782"/>
      <c r="N782"/>
      <c r="O782"/>
    </row>
    <row r="783" spans="6:15" ht="12.75">
      <c r="F783" s="10"/>
      <c r="G783"/>
      <c r="H783"/>
      <c r="I783"/>
      <c r="J783"/>
      <c r="K783"/>
      <c r="L783"/>
      <c r="M783"/>
      <c r="N783"/>
      <c r="O783"/>
    </row>
    <row r="784" spans="6:15" ht="12.75">
      <c r="F784" s="10"/>
      <c r="G784"/>
      <c r="H784"/>
      <c r="I784"/>
      <c r="J784"/>
      <c r="K784"/>
      <c r="L784"/>
      <c r="M784"/>
      <c r="N784"/>
      <c r="O784"/>
    </row>
    <row r="785" spans="6:15" ht="12.75">
      <c r="F785" s="10"/>
      <c r="G785"/>
      <c r="H785"/>
      <c r="I785"/>
      <c r="J785"/>
      <c r="K785"/>
      <c r="L785"/>
      <c r="M785"/>
      <c r="N785"/>
      <c r="O785"/>
    </row>
    <row r="786" spans="6:15" ht="12.75">
      <c r="F786" s="10"/>
      <c r="G786"/>
      <c r="H786"/>
      <c r="I786"/>
      <c r="J786"/>
      <c r="K786"/>
      <c r="L786"/>
      <c r="M786"/>
      <c r="N786"/>
      <c r="O786"/>
    </row>
    <row r="787" spans="6:15" ht="12.75">
      <c r="F787" s="10"/>
      <c r="G787"/>
      <c r="H787"/>
      <c r="I787"/>
      <c r="J787"/>
      <c r="K787"/>
      <c r="L787"/>
      <c r="M787"/>
      <c r="N787"/>
      <c r="O787"/>
    </row>
    <row r="788" spans="6:15" ht="12.75">
      <c r="F788" s="10"/>
      <c r="G788"/>
      <c r="H788"/>
      <c r="I788"/>
      <c r="J788"/>
      <c r="K788"/>
      <c r="L788"/>
      <c r="M788"/>
      <c r="N788"/>
      <c r="O788"/>
    </row>
    <row r="789" spans="6:15" ht="12.75">
      <c r="F789" s="10"/>
      <c r="G789"/>
      <c r="H789"/>
      <c r="I789"/>
      <c r="J789"/>
      <c r="K789"/>
      <c r="L789"/>
      <c r="M789"/>
      <c r="N789"/>
      <c r="O789"/>
    </row>
    <row r="790" spans="6:15" ht="12.75">
      <c r="F790" s="10"/>
      <c r="G790"/>
      <c r="H790"/>
      <c r="I790"/>
      <c r="J790"/>
      <c r="K790"/>
      <c r="L790"/>
      <c r="M790"/>
      <c r="N790"/>
      <c r="O790"/>
    </row>
    <row r="791" spans="6:15" ht="12.75">
      <c r="F791" s="10"/>
      <c r="G791"/>
      <c r="H791"/>
      <c r="I791"/>
      <c r="J791"/>
      <c r="K791"/>
      <c r="L791"/>
      <c r="M791"/>
      <c r="N791"/>
      <c r="O791"/>
    </row>
    <row r="792" spans="6:15" ht="12.75">
      <c r="F792" s="10"/>
      <c r="G792"/>
      <c r="H792"/>
      <c r="I792"/>
      <c r="J792"/>
      <c r="K792"/>
      <c r="L792"/>
      <c r="M792"/>
      <c r="N792"/>
      <c r="O792"/>
    </row>
    <row r="793" spans="6:15" ht="12.75">
      <c r="F793" s="10"/>
      <c r="G793"/>
      <c r="H793"/>
      <c r="I793"/>
      <c r="J793"/>
      <c r="K793"/>
      <c r="L793"/>
      <c r="M793"/>
      <c r="N793"/>
      <c r="O793"/>
    </row>
    <row r="794" spans="6:15" ht="12.75">
      <c r="F794" s="10"/>
      <c r="G794"/>
      <c r="H794"/>
      <c r="I794"/>
      <c r="J794"/>
      <c r="K794"/>
      <c r="L794"/>
      <c r="M794"/>
      <c r="N794"/>
      <c r="O794"/>
    </row>
    <row r="795" spans="6:15" ht="12.75">
      <c r="F795" s="10"/>
      <c r="G795"/>
      <c r="H795"/>
      <c r="I795"/>
      <c r="J795"/>
      <c r="K795"/>
      <c r="L795"/>
      <c r="M795"/>
      <c r="N795"/>
      <c r="O795"/>
    </row>
    <row r="796" spans="6:15" ht="12.75">
      <c r="F796" s="10"/>
      <c r="G796"/>
      <c r="H796"/>
      <c r="I796"/>
      <c r="J796"/>
      <c r="K796"/>
      <c r="L796"/>
      <c r="M796"/>
      <c r="N796"/>
      <c r="O796"/>
    </row>
    <row r="797" spans="6:15" ht="12.75">
      <c r="F797" s="10"/>
      <c r="G797"/>
      <c r="H797"/>
      <c r="I797"/>
      <c r="J797"/>
      <c r="K797"/>
      <c r="L797"/>
      <c r="M797"/>
      <c r="N797"/>
      <c r="O797"/>
    </row>
    <row r="798" spans="6:15" ht="12.75">
      <c r="F798" s="10"/>
      <c r="G798"/>
      <c r="H798"/>
      <c r="I798"/>
      <c r="J798"/>
      <c r="K798"/>
      <c r="L798"/>
      <c r="M798"/>
      <c r="N798"/>
      <c r="O798"/>
    </row>
    <row r="799" spans="6:15" ht="12.75">
      <c r="F799" s="10"/>
      <c r="G799"/>
      <c r="H799"/>
      <c r="I799"/>
      <c r="J799"/>
      <c r="K799"/>
      <c r="L799"/>
      <c r="M799"/>
      <c r="N799"/>
      <c r="O799"/>
    </row>
    <row r="800" spans="6:15" ht="12.75">
      <c r="F800" s="10"/>
      <c r="G800"/>
      <c r="H800"/>
      <c r="I800"/>
      <c r="J800"/>
      <c r="K800"/>
      <c r="L800"/>
      <c r="M800"/>
      <c r="N800"/>
      <c r="O800"/>
    </row>
    <row r="801" spans="6:15" ht="12.75">
      <c r="F801" s="10"/>
      <c r="G801"/>
      <c r="H801"/>
      <c r="I801"/>
      <c r="J801"/>
      <c r="K801"/>
      <c r="L801"/>
      <c r="M801"/>
      <c r="N801"/>
      <c r="O801"/>
    </row>
    <row r="802" spans="6:15" ht="12.75">
      <c r="F802" s="10"/>
      <c r="G802"/>
      <c r="H802"/>
      <c r="I802"/>
      <c r="J802"/>
      <c r="K802"/>
      <c r="L802"/>
      <c r="M802"/>
      <c r="N802"/>
      <c r="O802"/>
    </row>
    <row r="803" spans="6:15" ht="12.75">
      <c r="F803" s="10"/>
      <c r="G803"/>
      <c r="H803"/>
      <c r="I803"/>
      <c r="J803"/>
      <c r="K803"/>
      <c r="L803"/>
      <c r="M803"/>
      <c r="N803"/>
      <c r="O803"/>
    </row>
    <row r="804" spans="6:15" ht="12.75">
      <c r="F804" s="10"/>
      <c r="G804"/>
      <c r="H804"/>
      <c r="I804"/>
      <c r="J804"/>
      <c r="K804"/>
      <c r="L804"/>
      <c r="M804"/>
      <c r="N804"/>
      <c r="O804"/>
    </row>
    <row r="805" spans="6:15" ht="12.75">
      <c r="F805" s="10"/>
      <c r="G805"/>
      <c r="H805"/>
      <c r="I805"/>
      <c r="J805"/>
      <c r="K805"/>
      <c r="L805"/>
      <c r="M805"/>
      <c r="N805"/>
      <c r="O805"/>
    </row>
    <row r="806" spans="6:15" ht="12.75">
      <c r="F806" s="10"/>
      <c r="G806"/>
      <c r="H806"/>
      <c r="I806"/>
      <c r="J806"/>
      <c r="K806"/>
      <c r="L806"/>
      <c r="M806"/>
      <c r="N806"/>
      <c r="O806"/>
    </row>
    <row r="807" spans="6:15" ht="12.75">
      <c r="F807" s="10"/>
      <c r="G807"/>
      <c r="H807"/>
      <c r="I807"/>
      <c r="J807"/>
      <c r="K807"/>
      <c r="L807"/>
      <c r="M807"/>
      <c r="N807"/>
      <c r="O807"/>
    </row>
    <row r="808" spans="6:15" ht="12.75">
      <c r="F808" s="10"/>
      <c r="G808"/>
      <c r="H808"/>
      <c r="I808"/>
      <c r="J808"/>
      <c r="K808"/>
      <c r="L808"/>
      <c r="M808"/>
      <c r="N808"/>
      <c r="O808"/>
    </row>
    <row r="809" spans="6:15" ht="12.75">
      <c r="F809" s="10"/>
      <c r="G809"/>
      <c r="H809"/>
      <c r="I809"/>
      <c r="J809"/>
      <c r="K809"/>
      <c r="L809"/>
      <c r="M809"/>
      <c r="N809"/>
      <c r="O809"/>
    </row>
    <row r="810" spans="6:15" ht="12.75">
      <c r="F810" s="10"/>
      <c r="G810"/>
      <c r="H810"/>
      <c r="I810"/>
      <c r="J810"/>
      <c r="K810"/>
      <c r="L810"/>
      <c r="M810"/>
      <c r="N810"/>
      <c r="O810"/>
    </row>
    <row r="811" spans="6:15" ht="12.75">
      <c r="F811" s="10"/>
      <c r="G811"/>
      <c r="H811"/>
      <c r="I811"/>
      <c r="J811"/>
      <c r="K811"/>
      <c r="L811"/>
      <c r="M811"/>
      <c r="N811"/>
      <c r="O811"/>
    </row>
    <row r="812" spans="6:15" ht="12.75">
      <c r="F812" s="10"/>
      <c r="G812"/>
      <c r="H812"/>
      <c r="I812"/>
      <c r="J812"/>
      <c r="K812"/>
      <c r="L812"/>
      <c r="M812"/>
      <c r="N812"/>
      <c r="O812"/>
    </row>
    <row r="813" spans="6:15" ht="12.75">
      <c r="F813" s="10"/>
      <c r="G813"/>
      <c r="H813"/>
      <c r="I813"/>
      <c r="J813"/>
      <c r="K813"/>
      <c r="L813"/>
      <c r="M813"/>
      <c r="N813"/>
      <c r="O813"/>
    </row>
    <row r="814" spans="6:15" ht="12.75">
      <c r="F814" s="10"/>
      <c r="G814"/>
      <c r="H814"/>
      <c r="I814"/>
      <c r="J814"/>
      <c r="K814"/>
      <c r="L814"/>
      <c r="M814"/>
      <c r="N814"/>
      <c r="O814"/>
    </row>
  </sheetData>
  <mergeCells count="7">
    <mergeCell ref="A1:N1"/>
    <mergeCell ref="A2:N2"/>
    <mergeCell ref="A10:N10"/>
    <mergeCell ref="C14:E14"/>
    <mergeCell ref="A6:N6"/>
    <mergeCell ref="A8:N8"/>
    <mergeCell ref="A4:N4"/>
  </mergeCells>
  <printOptions/>
  <pageMargins left="0.75" right="0.75" top="1" bottom="1" header="0.5" footer="0.5"/>
  <pageSetup fitToHeight="10" fitToWidth="1" horizontalDpi="300" verticalDpi="300" orientation="portrait" paperSize="9" scale="97" r:id="rId1"/>
  <headerFooter alignWithMargins="0"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712"/>
  <sheetViews>
    <sheetView workbookViewId="0" topLeftCell="G1">
      <selection activeCell="O9" sqref="O9:T83"/>
    </sheetView>
  </sheetViews>
  <sheetFormatPr defaultColWidth="9.140625" defaultRowHeight="12.75"/>
  <cols>
    <col min="1" max="1" width="7.421875" style="6" customWidth="1"/>
    <col min="2" max="2" width="8.00390625" style="6" customWidth="1"/>
    <col min="3" max="5" width="3.7109375" style="2" customWidth="1"/>
    <col min="6" max="6" width="8.421875" style="86" customWidth="1"/>
    <col min="7" max="7" width="2.421875" style="4" customWidth="1"/>
    <col min="8" max="8" width="9.140625" style="2" customWidth="1"/>
    <col min="9" max="11" width="6.28125" style="2" customWidth="1"/>
    <col min="12" max="12" width="11.8515625" style="4" bestFit="1" customWidth="1"/>
    <col min="13" max="13" width="9.140625" style="2" customWidth="1"/>
    <col min="14" max="14" width="2.140625" style="4" customWidth="1"/>
    <col min="15" max="15" width="7.28125" style="4" customWidth="1"/>
    <col min="16" max="16" width="50.28125" style="4" bestFit="1" customWidth="1"/>
    <col min="17" max="17" width="2.57421875" style="2" customWidth="1"/>
    <col min="18" max="18" width="2.8515625" style="2" customWidth="1"/>
    <col min="19" max="19" width="6.00390625" style="2" bestFit="1" customWidth="1"/>
    <col min="20" max="20" width="69.421875" style="4" bestFit="1" customWidth="1"/>
    <col min="21" max="16384" width="9.140625" style="4" customWidth="1"/>
  </cols>
  <sheetData>
    <row r="1" spans="12:13" ht="12.75">
      <c r="L1" s="4" t="s">
        <v>6</v>
      </c>
      <c r="M1" s="2">
        <v>1</v>
      </c>
    </row>
    <row r="2" spans="12:13" ht="12.75">
      <c r="L2" s="4" t="s">
        <v>4</v>
      </c>
      <c r="M2" s="2">
        <v>2</v>
      </c>
    </row>
    <row r="3" spans="8:13" ht="12.75">
      <c r="H3" s="2" t="s">
        <v>3</v>
      </c>
      <c r="L3" s="4" t="s">
        <v>5</v>
      </c>
      <c r="M3" s="2">
        <v>3</v>
      </c>
    </row>
    <row r="6" spans="1:19" s="9" customFormat="1" ht="38.25">
      <c r="A6" s="8" t="s">
        <v>0</v>
      </c>
      <c r="B6" s="8" t="s">
        <v>1</v>
      </c>
      <c r="C6" s="8"/>
      <c r="D6" s="8"/>
      <c r="E6" s="8"/>
      <c r="F6" s="87"/>
      <c r="H6" s="8"/>
      <c r="I6" s="8" t="s">
        <v>7</v>
      </c>
      <c r="J6" s="8"/>
      <c r="K6" s="8"/>
      <c r="M6" s="8"/>
      <c r="Q6" s="2"/>
      <c r="R6" s="8"/>
      <c r="S6" s="8"/>
    </row>
    <row r="7" spans="1:19" s="7" customFormat="1" ht="25.5">
      <c r="A7" s="6"/>
      <c r="B7" s="6"/>
      <c r="C7" s="6">
        <f>+'Data Input'!C15</f>
        <v>0</v>
      </c>
      <c r="D7" s="6">
        <f>+'Data Input'!D15</f>
        <v>1</v>
      </c>
      <c r="E7" s="6">
        <f>+'Data Input'!E15</f>
        <v>2</v>
      </c>
      <c r="F7" s="88" t="s">
        <v>8</v>
      </c>
      <c r="H7" s="6"/>
      <c r="I7" s="6"/>
      <c r="J7" s="6"/>
      <c r="K7" s="6"/>
      <c r="M7" s="6"/>
      <c r="Q7" s="6"/>
      <c r="R7" s="6"/>
      <c r="S7" s="6"/>
    </row>
    <row r="9" spans="1:21" ht="12.75">
      <c r="A9" s="62">
        <v>1</v>
      </c>
      <c r="B9" s="63" t="str">
        <f>+'Data Input'!B20</f>
        <v>1.1.1</v>
      </c>
      <c r="C9" s="2" t="str">
        <f>IF('Data Input'!C20="*",C$7," ")</f>
        <v> </v>
      </c>
      <c r="D9" s="2" t="str">
        <f>IF('Data Input'!D20="*",D$7," ")</f>
        <v> </v>
      </c>
      <c r="E9" s="2">
        <f>IF('Data Input'!E20="*",E$7," ")</f>
        <v>2</v>
      </c>
      <c r="F9" s="89">
        <f aca="true" t="shared" si="0" ref="F9:F18">+SUM(C9:E9)</f>
        <v>2</v>
      </c>
      <c r="H9" s="2" t="s">
        <v>4</v>
      </c>
      <c r="I9" s="2">
        <f>IF(H9=$L$1,F9*$M$1,IF(H9=$L$2,F9*$M$2,F9*$M$3))</f>
        <v>4</v>
      </c>
      <c r="J9" s="2" t="str">
        <f>CONCATENATE(F9,H9)</f>
        <v>2F2</v>
      </c>
      <c r="K9" s="2" t="str">
        <f>IF(J9=$H$88,"A",IF(J9=$I$88,"B",IF(J9=$J$88,"C",IF(J9=$H$89,"D",IF(J9=$I$89,"E",IF(J9=$J$89,"F",IF(J9=$H$90,"G",IF(J9=$I$90,"H","I"))))))))</f>
        <v>H</v>
      </c>
      <c r="O9" s="102" t="str">
        <f>+B9</f>
        <v>1.1.1</v>
      </c>
      <c r="P9" s="4" t="s">
        <v>183</v>
      </c>
      <c r="Q9" s="2">
        <f>IF(F9=2,0,IF(F9=1,1,2))</f>
        <v>0</v>
      </c>
      <c r="R9" s="2">
        <f>IF(H9=$L$1,Q9*$M$1,IF(H9=$L$2,Q9*$M$2,Q9*$M$3))</f>
        <v>0</v>
      </c>
      <c r="S9" s="2" t="str">
        <f>IF(R9=0,"Green",IF(R9=6,"Red","Amber"))</f>
        <v>Green</v>
      </c>
      <c r="T9" s="4" t="str">
        <f>IF(R9=0,"MIN REQUIREMENTS MET - CONTINUOUS IMPROVEMENT RECOMMENDED",IF(R9=1,"ACTION REQUIRED - RISK LEVEL 1",IF(R9=2,"ACTION REQUIRED - RISK LEVEL 2",IF(R9=3,"ACTION REQUIRED - RISK LEVEL 3",IF(R9=4,"ACTION REQUIRED - RISK LEVEL 4","IMMEDIATE ACTION REQUIRED - RISK LEVEL 5")))))</f>
        <v>MIN REQUIREMENTS MET - CONTINUOUS IMPROVEMENT RECOMMENDED</v>
      </c>
      <c r="U9" s="4">
        <f>IF(J9="0F3",1,0)</f>
        <v>0</v>
      </c>
    </row>
    <row r="10" spans="1:21" ht="12.75">
      <c r="A10" s="64"/>
      <c r="B10" s="65" t="str">
        <f>+'Data Input'!B21</f>
        <v>1.1.2</v>
      </c>
      <c r="C10" s="2" t="str">
        <f>IF('Data Input'!C21="*",C$7," ")</f>
        <v> </v>
      </c>
      <c r="D10" s="2" t="str">
        <f>IF('Data Input'!D21="*",D$7," ")</f>
        <v> </v>
      </c>
      <c r="E10" s="2">
        <f>IF('Data Input'!E21="*",E$7," ")</f>
        <v>2</v>
      </c>
      <c r="F10" s="89">
        <f t="shared" si="0"/>
        <v>2</v>
      </c>
      <c r="H10" s="2" t="s">
        <v>4</v>
      </c>
      <c r="I10" s="2">
        <f aca="true" t="shared" si="1" ref="I10:I18">IF(H10=$L$1,F10*$M$1,IF(H10=$L$2,F10*$M$2,F10*$M$3))</f>
        <v>4</v>
      </c>
      <c r="J10" s="2" t="str">
        <f aca="true" t="shared" si="2" ref="J10:J18">CONCATENATE(F10,H10)</f>
        <v>2F2</v>
      </c>
      <c r="K10" s="2" t="str">
        <f aca="true" t="shared" si="3" ref="K10:K18">IF(J10=$H$88,"A",IF(J10=$I$88,"B",IF(J10=$J$88,"C",IF(J10=$H$89,"D",IF(J10=$I$89,"E",IF(J10=$J$89,"F",IF(J10=$H$90,"G",IF(J10=$I$90,"H","I"))))))))</f>
        <v>H</v>
      </c>
      <c r="O10" s="102" t="str">
        <f aca="true" t="shared" si="4" ref="O10:O73">+B10</f>
        <v>1.1.2</v>
      </c>
      <c r="P10" s="4" t="s">
        <v>184</v>
      </c>
      <c r="Q10" s="2">
        <f aca="true" t="shared" si="5" ref="Q10:Q73">IF(F10=2,0,IF(F10=1,1,2))</f>
        <v>0</v>
      </c>
      <c r="R10" s="2">
        <f aca="true" t="shared" si="6" ref="R10:R73">IF(H10=$L$1,Q10*$M$1,IF(H10=$L$2,Q10*$M$2,Q10*$M$3))</f>
        <v>0</v>
      </c>
      <c r="S10" s="2" t="str">
        <f aca="true" t="shared" si="7" ref="S10:S73">IF(R10=0,"Green",IF(R10=6,"Red","Amber"))</f>
        <v>Green</v>
      </c>
      <c r="T10" s="4" t="str">
        <f aca="true" t="shared" si="8" ref="T10:T73">IF(R10=0,"MIN REQUIREMENTS MET - CONTINUOUS IMPROVEMENT RECOMMENDED",IF(R10=1,"ACTION REQUIRED - RISK LEVEL 1",IF(R10=2,"ACTION REQUIRED - RISK LEVEL 2",IF(R10=3,"ACTION REQUIRED - RISK LEVEL 3",IF(R10=4,"ACTION REQUIRED - RISK LEVEL 4","IMMEDIATE ACTION REQUIRED - RISK LEVEL 5")))))</f>
        <v>MIN REQUIREMENTS MET - CONTINUOUS IMPROVEMENT RECOMMENDED</v>
      </c>
      <c r="U10" s="4">
        <f aca="true" t="shared" si="9" ref="U10:U73">IF(J10="0F3",1,0)</f>
        <v>0</v>
      </c>
    </row>
    <row r="11" spans="1:21" ht="12.75">
      <c r="A11" s="64"/>
      <c r="B11" s="65" t="str">
        <f>+'Data Input'!B22</f>
        <v>1.1.3</v>
      </c>
      <c r="C11" s="2" t="str">
        <f>IF('Data Input'!C22="*",C$7," ")</f>
        <v> </v>
      </c>
      <c r="D11" s="2" t="str">
        <f>IF('Data Input'!D22="*",D$7," ")</f>
        <v> </v>
      </c>
      <c r="E11" s="2">
        <f>IF('Data Input'!E22="*",E$7," ")</f>
        <v>2</v>
      </c>
      <c r="F11" s="89">
        <f t="shared" si="0"/>
        <v>2</v>
      </c>
      <c r="H11" s="2" t="s">
        <v>4</v>
      </c>
      <c r="I11" s="2">
        <f t="shared" si="1"/>
        <v>4</v>
      </c>
      <c r="J11" s="2" t="str">
        <f t="shared" si="2"/>
        <v>2F2</v>
      </c>
      <c r="K11" s="2" t="str">
        <f t="shared" si="3"/>
        <v>H</v>
      </c>
      <c r="O11" s="102" t="str">
        <f t="shared" si="4"/>
        <v>1.1.3</v>
      </c>
      <c r="P11" s="4" t="s">
        <v>185</v>
      </c>
      <c r="Q11" s="2">
        <f t="shared" si="5"/>
        <v>0</v>
      </c>
      <c r="R11" s="2">
        <f t="shared" si="6"/>
        <v>0</v>
      </c>
      <c r="S11" s="2" t="str">
        <f t="shared" si="7"/>
        <v>Green</v>
      </c>
      <c r="T11" s="4" t="str">
        <f t="shared" si="8"/>
        <v>MIN REQUIREMENTS MET - CONTINUOUS IMPROVEMENT RECOMMENDED</v>
      </c>
      <c r="U11" s="4">
        <f t="shared" si="9"/>
        <v>0</v>
      </c>
    </row>
    <row r="12" spans="1:21" ht="12.75">
      <c r="A12" s="64"/>
      <c r="B12" s="65" t="str">
        <f>+'Data Input'!B23</f>
        <v>1.2.1</v>
      </c>
      <c r="C12" s="2">
        <f>IF('Data Input'!C23="*",C$7," ")</f>
        <v>0</v>
      </c>
      <c r="D12" s="2" t="str">
        <f>IF('Data Input'!D23="*",D$7," ")</f>
        <v> </v>
      </c>
      <c r="E12" s="2" t="str">
        <f>IF('Data Input'!E23="*",E$7," ")</f>
        <v> </v>
      </c>
      <c r="F12" s="89">
        <f t="shared" si="0"/>
        <v>0</v>
      </c>
      <c r="H12" s="2" t="s">
        <v>5</v>
      </c>
      <c r="I12" s="2">
        <f t="shared" si="1"/>
        <v>0</v>
      </c>
      <c r="J12" s="2" t="str">
        <f t="shared" si="2"/>
        <v>0F3</v>
      </c>
      <c r="K12" s="2" t="str">
        <f t="shared" si="3"/>
        <v>A</v>
      </c>
      <c r="O12" s="102" t="str">
        <f t="shared" si="4"/>
        <v>1.2.1</v>
      </c>
      <c r="P12" s="4" t="s">
        <v>182</v>
      </c>
      <c r="Q12" s="2">
        <f t="shared" si="5"/>
        <v>2</v>
      </c>
      <c r="R12" s="2">
        <f t="shared" si="6"/>
        <v>6</v>
      </c>
      <c r="S12" s="2" t="str">
        <f t="shared" si="7"/>
        <v>Red</v>
      </c>
      <c r="T12" s="4" t="str">
        <f t="shared" si="8"/>
        <v>IMMEDIATE ACTION REQUIRED - RISK LEVEL 5</v>
      </c>
      <c r="U12" s="4">
        <f t="shared" si="9"/>
        <v>1</v>
      </c>
    </row>
    <row r="13" spans="1:21" ht="12.75">
      <c r="A13" s="64"/>
      <c r="B13" s="65" t="str">
        <f>+'Data Input'!B24</f>
        <v>1.3.1</v>
      </c>
      <c r="C13" s="2" t="str">
        <f>IF('Data Input'!C24="*",C$7," ")</f>
        <v> </v>
      </c>
      <c r="D13" s="2" t="str">
        <f>IF('Data Input'!D24="*",D$7," ")</f>
        <v> </v>
      </c>
      <c r="E13" s="2">
        <f>IF('Data Input'!E24="*",E$7," ")</f>
        <v>2</v>
      </c>
      <c r="F13" s="89">
        <f t="shared" si="0"/>
        <v>2</v>
      </c>
      <c r="H13" s="2" t="s">
        <v>4</v>
      </c>
      <c r="I13" s="2">
        <f t="shared" si="1"/>
        <v>4</v>
      </c>
      <c r="J13" s="2" t="str">
        <f t="shared" si="2"/>
        <v>2F2</v>
      </c>
      <c r="K13" s="2" t="str">
        <f t="shared" si="3"/>
        <v>H</v>
      </c>
      <c r="O13" s="102" t="str">
        <f t="shared" si="4"/>
        <v>1.3.1</v>
      </c>
      <c r="P13" s="4" t="s">
        <v>37</v>
      </c>
      <c r="Q13" s="2">
        <f t="shared" si="5"/>
        <v>0</v>
      </c>
      <c r="R13" s="2">
        <f t="shared" si="6"/>
        <v>0</v>
      </c>
      <c r="S13" s="2" t="str">
        <f t="shared" si="7"/>
        <v>Green</v>
      </c>
      <c r="T13" s="4" t="str">
        <f t="shared" si="8"/>
        <v>MIN REQUIREMENTS MET - CONTINUOUS IMPROVEMENT RECOMMENDED</v>
      </c>
      <c r="U13" s="4">
        <f t="shared" si="9"/>
        <v>0</v>
      </c>
    </row>
    <row r="14" spans="1:21" ht="12.75">
      <c r="A14" s="64"/>
      <c r="B14" s="65" t="str">
        <f>+'Data Input'!B25</f>
        <v>1.3.2</v>
      </c>
      <c r="C14" s="2" t="str">
        <f>IF('Data Input'!C25="*",C$7," ")</f>
        <v> </v>
      </c>
      <c r="D14" s="2" t="str">
        <f>IF('Data Input'!D25="*",D$7," ")</f>
        <v> </v>
      </c>
      <c r="E14" s="2">
        <f>IF('Data Input'!E25="*",E$7," ")</f>
        <v>2</v>
      </c>
      <c r="F14" s="89">
        <f t="shared" si="0"/>
        <v>2</v>
      </c>
      <c r="H14" s="2" t="s">
        <v>4</v>
      </c>
      <c r="I14" s="2">
        <f t="shared" si="1"/>
        <v>4</v>
      </c>
      <c r="J14" s="2" t="str">
        <f t="shared" si="2"/>
        <v>2F2</v>
      </c>
      <c r="K14" s="2" t="str">
        <f t="shared" si="3"/>
        <v>H</v>
      </c>
      <c r="O14" s="102" t="str">
        <f t="shared" si="4"/>
        <v>1.3.2</v>
      </c>
      <c r="P14" s="4" t="s">
        <v>38</v>
      </c>
      <c r="Q14" s="2">
        <f t="shared" si="5"/>
        <v>0</v>
      </c>
      <c r="R14" s="2">
        <f t="shared" si="6"/>
        <v>0</v>
      </c>
      <c r="S14" s="2" t="str">
        <f t="shared" si="7"/>
        <v>Green</v>
      </c>
      <c r="T14" s="4" t="str">
        <f t="shared" si="8"/>
        <v>MIN REQUIREMENTS MET - CONTINUOUS IMPROVEMENT RECOMMENDED</v>
      </c>
      <c r="U14" s="4">
        <f t="shared" si="9"/>
        <v>0</v>
      </c>
    </row>
    <row r="15" spans="1:21" ht="12.75">
      <c r="A15" s="64"/>
      <c r="B15" s="65" t="str">
        <f>+'Data Input'!B26</f>
        <v>1.4.1</v>
      </c>
      <c r="C15" s="2" t="str">
        <f>IF('Data Input'!C26="*",C$7," ")</f>
        <v> </v>
      </c>
      <c r="D15" s="2" t="str">
        <f>IF('Data Input'!D26="*",D$7," ")</f>
        <v> </v>
      </c>
      <c r="E15" s="2">
        <f>IF('Data Input'!E26="*",E$7," ")</f>
        <v>2</v>
      </c>
      <c r="F15" s="89">
        <f t="shared" si="0"/>
        <v>2</v>
      </c>
      <c r="H15" s="2" t="s">
        <v>4</v>
      </c>
      <c r="I15" s="2">
        <f t="shared" si="1"/>
        <v>4</v>
      </c>
      <c r="J15" s="2" t="str">
        <f t="shared" si="2"/>
        <v>2F2</v>
      </c>
      <c r="K15" s="2" t="str">
        <f t="shared" si="3"/>
        <v>H</v>
      </c>
      <c r="O15" s="102" t="str">
        <f t="shared" si="4"/>
        <v>1.4.1</v>
      </c>
      <c r="P15" s="4" t="s">
        <v>39</v>
      </c>
      <c r="Q15" s="2">
        <f t="shared" si="5"/>
        <v>0</v>
      </c>
      <c r="R15" s="2">
        <f t="shared" si="6"/>
        <v>0</v>
      </c>
      <c r="S15" s="2" t="str">
        <f t="shared" si="7"/>
        <v>Green</v>
      </c>
      <c r="T15" s="4" t="str">
        <f t="shared" si="8"/>
        <v>MIN REQUIREMENTS MET - CONTINUOUS IMPROVEMENT RECOMMENDED</v>
      </c>
      <c r="U15" s="4">
        <f t="shared" si="9"/>
        <v>0</v>
      </c>
    </row>
    <row r="16" spans="1:21" ht="12.75">
      <c r="A16" s="64"/>
      <c r="B16" s="65" t="str">
        <f>+'Data Input'!B27</f>
        <v>1.4.2</v>
      </c>
      <c r="C16" s="2" t="str">
        <f>IF('Data Input'!C27="*",C$7," ")</f>
        <v> </v>
      </c>
      <c r="D16" s="2" t="str">
        <f>IF('Data Input'!D27="*",D$7," ")</f>
        <v> </v>
      </c>
      <c r="E16" s="2">
        <f>IF('Data Input'!E27="*",E$7," ")</f>
        <v>2</v>
      </c>
      <c r="F16" s="89">
        <f t="shared" si="0"/>
        <v>2</v>
      </c>
      <c r="H16" s="2" t="s">
        <v>4</v>
      </c>
      <c r="I16" s="2">
        <f t="shared" si="1"/>
        <v>4</v>
      </c>
      <c r="J16" s="2" t="str">
        <f t="shared" si="2"/>
        <v>2F2</v>
      </c>
      <c r="K16" s="2" t="str">
        <f t="shared" si="3"/>
        <v>H</v>
      </c>
      <c r="O16" s="102" t="str">
        <f t="shared" si="4"/>
        <v>1.4.2</v>
      </c>
      <c r="P16" s="4" t="s">
        <v>40</v>
      </c>
      <c r="Q16" s="2">
        <f t="shared" si="5"/>
        <v>0</v>
      </c>
      <c r="R16" s="2">
        <f t="shared" si="6"/>
        <v>0</v>
      </c>
      <c r="S16" s="2" t="str">
        <f t="shared" si="7"/>
        <v>Green</v>
      </c>
      <c r="T16" s="4" t="str">
        <f t="shared" si="8"/>
        <v>MIN REQUIREMENTS MET - CONTINUOUS IMPROVEMENT RECOMMENDED</v>
      </c>
      <c r="U16" s="4">
        <f t="shared" si="9"/>
        <v>0</v>
      </c>
    </row>
    <row r="17" spans="1:21" ht="12.75">
      <c r="A17" s="64"/>
      <c r="B17" s="65" t="str">
        <f>+'Data Input'!B28</f>
        <v>1.4.3</v>
      </c>
      <c r="C17" s="2" t="str">
        <f>IF('Data Input'!C28="*",C$7," ")</f>
        <v> </v>
      </c>
      <c r="D17" s="2" t="str">
        <f>IF('Data Input'!D28="*",D$7," ")</f>
        <v> </v>
      </c>
      <c r="E17" s="2">
        <f>IF('Data Input'!E28="*",E$7," ")</f>
        <v>2</v>
      </c>
      <c r="F17" s="89">
        <f t="shared" si="0"/>
        <v>2</v>
      </c>
      <c r="H17" s="2" t="s">
        <v>4</v>
      </c>
      <c r="I17" s="2">
        <f t="shared" si="1"/>
        <v>4</v>
      </c>
      <c r="J17" s="2" t="str">
        <f t="shared" si="2"/>
        <v>2F2</v>
      </c>
      <c r="K17" s="2" t="str">
        <f t="shared" si="3"/>
        <v>H</v>
      </c>
      <c r="O17" s="102" t="str">
        <f t="shared" si="4"/>
        <v>1.4.3</v>
      </c>
      <c r="P17" s="4" t="s">
        <v>41</v>
      </c>
      <c r="Q17" s="2">
        <f t="shared" si="5"/>
        <v>0</v>
      </c>
      <c r="R17" s="2">
        <f t="shared" si="6"/>
        <v>0</v>
      </c>
      <c r="S17" s="2" t="str">
        <f t="shared" si="7"/>
        <v>Green</v>
      </c>
      <c r="T17" s="4" t="str">
        <f t="shared" si="8"/>
        <v>MIN REQUIREMENTS MET - CONTINUOUS IMPROVEMENT RECOMMENDED</v>
      </c>
      <c r="U17" s="4">
        <f t="shared" si="9"/>
        <v>0</v>
      </c>
    </row>
    <row r="18" spans="1:21" ht="12.75">
      <c r="A18" s="66"/>
      <c r="B18" s="67" t="str">
        <f>+'Data Input'!B29</f>
        <v>1.4.4</v>
      </c>
      <c r="C18" s="2" t="str">
        <f>IF('Data Input'!C29="*",C$7," ")</f>
        <v> </v>
      </c>
      <c r="D18" s="2" t="str">
        <f>IF('Data Input'!D29="*",D$7," ")</f>
        <v> </v>
      </c>
      <c r="E18" s="2">
        <f>IF('Data Input'!E29="*",E$7," ")</f>
        <v>2</v>
      </c>
      <c r="F18" s="89">
        <f t="shared" si="0"/>
        <v>2</v>
      </c>
      <c r="H18" s="2" t="s">
        <v>6</v>
      </c>
      <c r="I18" s="2">
        <f t="shared" si="1"/>
        <v>2</v>
      </c>
      <c r="J18" s="2" t="str">
        <f t="shared" si="2"/>
        <v>2F1</v>
      </c>
      <c r="K18" s="2" t="str">
        <f t="shared" si="3"/>
        <v>I</v>
      </c>
      <c r="L18" s="4" t="s">
        <v>14</v>
      </c>
      <c r="M18" s="2">
        <f>SUM(I9:I18)</f>
        <v>34</v>
      </c>
      <c r="O18" s="102" t="str">
        <f t="shared" si="4"/>
        <v>1.4.4</v>
      </c>
      <c r="P18" s="4" t="s">
        <v>186</v>
      </c>
      <c r="Q18" s="2">
        <f t="shared" si="5"/>
        <v>0</v>
      </c>
      <c r="R18" s="2">
        <f t="shared" si="6"/>
        <v>0</v>
      </c>
      <c r="S18" s="2" t="str">
        <f t="shared" si="7"/>
        <v>Green</v>
      </c>
      <c r="T18" s="4" t="str">
        <f t="shared" si="8"/>
        <v>MIN REQUIREMENTS MET - CONTINUOUS IMPROVEMENT RECOMMENDED</v>
      </c>
      <c r="U18" s="4">
        <f t="shared" si="9"/>
        <v>0</v>
      </c>
    </row>
    <row r="19" spans="1:21" ht="12.75">
      <c r="A19" s="13"/>
      <c r="B19" s="13"/>
      <c r="F19" s="89"/>
      <c r="O19" s="102"/>
      <c r="U19" s="4">
        <f t="shared" si="9"/>
        <v>0</v>
      </c>
    </row>
    <row r="20" spans="1:21" ht="12.75">
      <c r="A20" s="62">
        <v>2</v>
      </c>
      <c r="B20" s="63" t="str">
        <f>+'Data Input'!B31</f>
        <v>2.1.1</v>
      </c>
      <c r="C20" s="2" t="str">
        <f>IF('Data Input'!C31="*",C$7," ")</f>
        <v> </v>
      </c>
      <c r="D20" s="2" t="str">
        <f>IF('Data Input'!D31="*",D$7," ")</f>
        <v> </v>
      </c>
      <c r="E20" s="2">
        <f>IF('Data Input'!E31="*",E$7," ")</f>
        <v>2</v>
      </c>
      <c r="F20" s="89">
        <f>+SUM(C20:E20)</f>
        <v>2</v>
      </c>
      <c r="H20" s="2" t="s">
        <v>6</v>
      </c>
      <c r="I20" s="2">
        <f>IF(H20=$L$1,F20*$M$1,IF(H20=$L$2,F20*$M$2,F20*$M$3))</f>
        <v>2</v>
      </c>
      <c r="J20" s="2" t="str">
        <f>CONCATENATE(F20,H20)</f>
        <v>2F1</v>
      </c>
      <c r="K20" s="2" t="str">
        <f aca="true" t="shared" si="10" ref="K20:K28">IF(J20=$H$88,"A",IF(J20=$I$88,"B",IF(J20=$J$88,"C",IF(J20=$H$89,"D",IF(J20=$I$89,"E",IF(J20=$J$89,"F",IF(J20=$H$90,"G",IF(J20=$I$90,"H","I"))))))))</f>
        <v>I</v>
      </c>
      <c r="O20" s="102" t="str">
        <f t="shared" si="4"/>
        <v>2.1.1</v>
      </c>
      <c r="P20" s="4" t="s">
        <v>42</v>
      </c>
      <c r="Q20" s="2">
        <f t="shared" si="5"/>
        <v>0</v>
      </c>
      <c r="R20" s="2">
        <f t="shared" si="6"/>
        <v>0</v>
      </c>
      <c r="S20" s="2" t="str">
        <f t="shared" si="7"/>
        <v>Green</v>
      </c>
      <c r="T20" s="4" t="str">
        <f t="shared" si="8"/>
        <v>MIN REQUIREMENTS MET - CONTINUOUS IMPROVEMENT RECOMMENDED</v>
      </c>
      <c r="U20" s="4">
        <f t="shared" si="9"/>
        <v>0</v>
      </c>
    </row>
    <row r="21" spans="1:21" ht="12.75">
      <c r="A21" s="64"/>
      <c r="B21" s="65" t="str">
        <f>+'Data Input'!B32</f>
        <v>2.2.1</v>
      </c>
      <c r="C21" s="2" t="str">
        <f>IF('Data Input'!C32="*",C$7," ")</f>
        <v> </v>
      </c>
      <c r="D21" s="2" t="str">
        <f>IF('Data Input'!D32="*",D$7," ")</f>
        <v> </v>
      </c>
      <c r="E21" s="2">
        <f>IF('Data Input'!E32="*",E$7," ")</f>
        <v>2</v>
      </c>
      <c r="F21" s="89">
        <f aca="true" t="shared" si="11" ref="F21:F28">+SUM(C21:E21)</f>
        <v>2</v>
      </c>
      <c r="H21" s="2" t="s">
        <v>6</v>
      </c>
      <c r="I21" s="2">
        <f aca="true" t="shared" si="12" ref="I21:I28">IF(H21=$L$1,F21*$M$1,IF(H21=$L$2,F21*$M$2,F21*$M$3))</f>
        <v>2</v>
      </c>
      <c r="J21" s="2" t="str">
        <f aca="true" t="shared" si="13" ref="J21:J28">CONCATENATE(F21,H21)</f>
        <v>2F1</v>
      </c>
      <c r="K21" s="2" t="str">
        <f t="shared" si="10"/>
        <v>I</v>
      </c>
      <c r="O21" s="102" t="str">
        <f t="shared" si="4"/>
        <v>2.2.1</v>
      </c>
      <c r="P21" s="4" t="s">
        <v>43</v>
      </c>
      <c r="Q21" s="2">
        <f t="shared" si="5"/>
        <v>0</v>
      </c>
      <c r="R21" s="2">
        <f t="shared" si="6"/>
        <v>0</v>
      </c>
      <c r="S21" s="2" t="str">
        <f t="shared" si="7"/>
        <v>Green</v>
      </c>
      <c r="T21" s="4" t="str">
        <f t="shared" si="8"/>
        <v>MIN REQUIREMENTS MET - CONTINUOUS IMPROVEMENT RECOMMENDED</v>
      </c>
      <c r="U21" s="4">
        <f t="shared" si="9"/>
        <v>0</v>
      </c>
    </row>
    <row r="22" spans="1:21" ht="12.75">
      <c r="A22" s="64"/>
      <c r="B22" s="65" t="str">
        <f>+'Data Input'!B33</f>
        <v>2.2.2</v>
      </c>
      <c r="C22" s="2" t="str">
        <f>IF('Data Input'!C33="*",C$7," ")</f>
        <v> </v>
      </c>
      <c r="D22" s="2" t="str">
        <f>IF('Data Input'!D33="*",D$7," ")</f>
        <v> </v>
      </c>
      <c r="E22" s="2">
        <f>IF('Data Input'!E33="*",E$7," ")</f>
        <v>2</v>
      </c>
      <c r="F22" s="89">
        <f t="shared" si="11"/>
        <v>2</v>
      </c>
      <c r="H22" s="2" t="s">
        <v>6</v>
      </c>
      <c r="I22" s="2">
        <f t="shared" si="12"/>
        <v>2</v>
      </c>
      <c r="J22" s="2" t="str">
        <f t="shared" si="13"/>
        <v>2F1</v>
      </c>
      <c r="K22" s="2" t="str">
        <f t="shared" si="10"/>
        <v>I</v>
      </c>
      <c r="O22" s="102" t="str">
        <f t="shared" si="4"/>
        <v>2.2.2</v>
      </c>
      <c r="P22" s="4" t="s">
        <v>43</v>
      </c>
      <c r="Q22" s="2">
        <f t="shared" si="5"/>
        <v>0</v>
      </c>
      <c r="R22" s="2">
        <f t="shared" si="6"/>
        <v>0</v>
      </c>
      <c r="S22" s="2" t="str">
        <f t="shared" si="7"/>
        <v>Green</v>
      </c>
      <c r="T22" s="4" t="str">
        <f t="shared" si="8"/>
        <v>MIN REQUIREMENTS MET - CONTINUOUS IMPROVEMENT RECOMMENDED</v>
      </c>
      <c r="U22" s="4">
        <f t="shared" si="9"/>
        <v>0</v>
      </c>
    </row>
    <row r="23" spans="1:21" ht="12.75">
      <c r="A23" s="64"/>
      <c r="B23" s="65" t="str">
        <f>+'Data Input'!B34</f>
        <v>2.2.3</v>
      </c>
      <c r="C23" s="2" t="str">
        <f>IF('Data Input'!C34="*",C$7," ")</f>
        <v> </v>
      </c>
      <c r="D23" s="2" t="str">
        <f>IF('Data Input'!D34="*",D$7," ")</f>
        <v> </v>
      </c>
      <c r="E23" s="2">
        <f>IF('Data Input'!E34="*",E$7," ")</f>
        <v>2</v>
      </c>
      <c r="F23" s="89">
        <f t="shared" si="11"/>
        <v>2</v>
      </c>
      <c r="H23" s="2" t="s">
        <v>6</v>
      </c>
      <c r="I23" s="2">
        <f t="shared" si="12"/>
        <v>2</v>
      </c>
      <c r="J23" s="2" t="str">
        <f t="shared" si="13"/>
        <v>2F1</v>
      </c>
      <c r="K23" s="2" t="str">
        <f t="shared" si="10"/>
        <v>I</v>
      </c>
      <c r="O23" s="102" t="str">
        <f t="shared" si="4"/>
        <v>2.2.3</v>
      </c>
      <c r="P23" s="4" t="s">
        <v>43</v>
      </c>
      <c r="Q23" s="2">
        <f t="shared" si="5"/>
        <v>0</v>
      </c>
      <c r="R23" s="2">
        <f t="shared" si="6"/>
        <v>0</v>
      </c>
      <c r="S23" s="2" t="str">
        <f t="shared" si="7"/>
        <v>Green</v>
      </c>
      <c r="T23" s="4" t="str">
        <f t="shared" si="8"/>
        <v>MIN REQUIREMENTS MET - CONTINUOUS IMPROVEMENT RECOMMENDED</v>
      </c>
      <c r="U23" s="4">
        <f t="shared" si="9"/>
        <v>0</v>
      </c>
    </row>
    <row r="24" spans="1:21" ht="12.75">
      <c r="A24" s="64"/>
      <c r="B24" s="65" t="str">
        <f>+'Data Input'!B35</f>
        <v>2.2.4</v>
      </c>
      <c r="C24" s="2" t="str">
        <f>IF('Data Input'!C35="*",C$7," ")</f>
        <v> </v>
      </c>
      <c r="D24" s="2" t="str">
        <f>IF('Data Input'!D35="*",D$7," ")</f>
        <v> </v>
      </c>
      <c r="E24" s="2">
        <f>IF('Data Input'!E35="*",E$7," ")</f>
        <v>2</v>
      </c>
      <c r="F24" s="89">
        <f t="shared" si="11"/>
        <v>2</v>
      </c>
      <c r="H24" s="2" t="s">
        <v>6</v>
      </c>
      <c r="I24" s="2">
        <f t="shared" si="12"/>
        <v>2</v>
      </c>
      <c r="J24" s="2" t="str">
        <f t="shared" si="13"/>
        <v>2F1</v>
      </c>
      <c r="K24" s="2" t="str">
        <f t="shared" si="10"/>
        <v>I</v>
      </c>
      <c r="O24" s="102" t="str">
        <f t="shared" si="4"/>
        <v>2.2.4</v>
      </c>
      <c r="P24" s="4" t="s">
        <v>44</v>
      </c>
      <c r="Q24" s="2">
        <f t="shared" si="5"/>
        <v>0</v>
      </c>
      <c r="R24" s="2">
        <f t="shared" si="6"/>
        <v>0</v>
      </c>
      <c r="S24" s="2" t="str">
        <f t="shared" si="7"/>
        <v>Green</v>
      </c>
      <c r="T24" s="4" t="str">
        <f t="shared" si="8"/>
        <v>MIN REQUIREMENTS MET - CONTINUOUS IMPROVEMENT RECOMMENDED</v>
      </c>
      <c r="U24" s="4">
        <f t="shared" si="9"/>
        <v>0</v>
      </c>
    </row>
    <row r="25" spans="1:21" ht="12.75">
      <c r="A25" s="64"/>
      <c r="B25" s="65" t="str">
        <f>+'Data Input'!B36</f>
        <v>2.2.5</v>
      </c>
      <c r="C25" s="2" t="str">
        <f>IF('Data Input'!C36="*",C$7," ")</f>
        <v> </v>
      </c>
      <c r="D25" s="2" t="str">
        <f>IF('Data Input'!D36="*",D$7," ")</f>
        <v> </v>
      </c>
      <c r="E25" s="2">
        <f>IF('Data Input'!E36="*",E$7," ")</f>
        <v>2</v>
      </c>
      <c r="F25" s="89">
        <f t="shared" si="11"/>
        <v>2</v>
      </c>
      <c r="H25" s="2" t="s">
        <v>4</v>
      </c>
      <c r="I25" s="2">
        <f t="shared" si="12"/>
        <v>4</v>
      </c>
      <c r="J25" s="2" t="str">
        <f t="shared" si="13"/>
        <v>2F2</v>
      </c>
      <c r="K25" s="2" t="str">
        <f t="shared" si="10"/>
        <v>H</v>
      </c>
      <c r="O25" s="102" t="str">
        <f t="shared" si="4"/>
        <v>2.2.5</v>
      </c>
      <c r="P25" s="4" t="s">
        <v>45</v>
      </c>
      <c r="Q25" s="2">
        <f t="shared" si="5"/>
        <v>0</v>
      </c>
      <c r="R25" s="2">
        <f t="shared" si="6"/>
        <v>0</v>
      </c>
      <c r="S25" s="2" t="str">
        <f t="shared" si="7"/>
        <v>Green</v>
      </c>
      <c r="T25" s="4" t="str">
        <f t="shared" si="8"/>
        <v>MIN REQUIREMENTS MET - CONTINUOUS IMPROVEMENT RECOMMENDED</v>
      </c>
      <c r="U25" s="4">
        <f t="shared" si="9"/>
        <v>0</v>
      </c>
    </row>
    <row r="26" spans="1:21" ht="12.75">
      <c r="A26" s="64"/>
      <c r="B26" s="65" t="str">
        <f>+'Data Input'!B37</f>
        <v>2.3.1</v>
      </c>
      <c r="C26" s="2" t="str">
        <f>IF('Data Input'!C37="*",C$7," ")</f>
        <v> </v>
      </c>
      <c r="D26" s="2" t="str">
        <f>IF('Data Input'!D37="*",D$7," ")</f>
        <v> </v>
      </c>
      <c r="E26" s="2">
        <f>IF('Data Input'!E37="*",E$7," ")</f>
        <v>2</v>
      </c>
      <c r="F26" s="89">
        <f t="shared" si="11"/>
        <v>2</v>
      </c>
      <c r="H26" s="2" t="s">
        <v>4</v>
      </c>
      <c r="I26" s="2">
        <f t="shared" si="12"/>
        <v>4</v>
      </c>
      <c r="J26" s="2" t="str">
        <f t="shared" si="13"/>
        <v>2F2</v>
      </c>
      <c r="K26" s="2" t="str">
        <f t="shared" si="10"/>
        <v>H</v>
      </c>
      <c r="O26" s="102" t="str">
        <f t="shared" si="4"/>
        <v>2.3.1</v>
      </c>
      <c r="P26" s="4" t="s">
        <v>46</v>
      </c>
      <c r="Q26" s="2">
        <f t="shared" si="5"/>
        <v>0</v>
      </c>
      <c r="R26" s="2">
        <f t="shared" si="6"/>
        <v>0</v>
      </c>
      <c r="S26" s="2" t="str">
        <f t="shared" si="7"/>
        <v>Green</v>
      </c>
      <c r="T26" s="4" t="str">
        <f t="shared" si="8"/>
        <v>MIN REQUIREMENTS MET - CONTINUOUS IMPROVEMENT RECOMMENDED</v>
      </c>
      <c r="U26" s="4">
        <f t="shared" si="9"/>
        <v>0</v>
      </c>
    </row>
    <row r="27" spans="1:21" ht="12.75">
      <c r="A27" s="64"/>
      <c r="B27" s="65" t="str">
        <f>+'Data Input'!B38</f>
        <v>2.3.2</v>
      </c>
      <c r="C27" s="2" t="str">
        <f>IF('Data Input'!C38="*",C$7," ")</f>
        <v> </v>
      </c>
      <c r="D27" s="2" t="str">
        <f>IF('Data Input'!D38="*",D$7," ")</f>
        <v> </v>
      </c>
      <c r="E27" s="2">
        <f>IF('Data Input'!E38="*",E$7," ")</f>
        <v>2</v>
      </c>
      <c r="F27" s="89">
        <f t="shared" si="11"/>
        <v>2</v>
      </c>
      <c r="H27" s="2" t="s">
        <v>4</v>
      </c>
      <c r="I27" s="2">
        <f t="shared" si="12"/>
        <v>4</v>
      </c>
      <c r="J27" s="2" t="str">
        <f t="shared" si="13"/>
        <v>2F2</v>
      </c>
      <c r="K27" s="2" t="str">
        <f t="shared" si="10"/>
        <v>H</v>
      </c>
      <c r="O27" s="102" t="str">
        <f t="shared" si="4"/>
        <v>2.3.2</v>
      </c>
      <c r="P27" s="4" t="s">
        <v>47</v>
      </c>
      <c r="Q27" s="2">
        <f t="shared" si="5"/>
        <v>0</v>
      </c>
      <c r="R27" s="2">
        <f t="shared" si="6"/>
        <v>0</v>
      </c>
      <c r="S27" s="2" t="str">
        <f t="shared" si="7"/>
        <v>Green</v>
      </c>
      <c r="T27" s="4" t="str">
        <f t="shared" si="8"/>
        <v>MIN REQUIREMENTS MET - CONTINUOUS IMPROVEMENT RECOMMENDED</v>
      </c>
      <c r="U27" s="4">
        <f t="shared" si="9"/>
        <v>0</v>
      </c>
    </row>
    <row r="28" spans="1:21" ht="12.75">
      <c r="A28" s="66"/>
      <c r="B28" s="67" t="str">
        <f>+'Data Input'!B39</f>
        <v>2.3.3</v>
      </c>
      <c r="C28" s="2" t="str">
        <f>IF('Data Input'!C39="*",C$7," ")</f>
        <v> </v>
      </c>
      <c r="D28" s="2" t="str">
        <f>IF('Data Input'!D39="*",D$7," ")</f>
        <v> </v>
      </c>
      <c r="E28" s="2">
        <f>IF('Data Input'!E39="*",E$7," ")</f>
        <v>2</v>
      </c>
      <c r="F28" s="89">
        <f t="shared" si="11"/>
        <v>2</v>
      </c>
      <c r="H28" s="2" t="s">
        <v>6</v>
      </c>
      <c r="I28" s="2">
        <f t="shared" si="12"/>
        <v>2</v>
      </c>
      <c r="J28" s="2" t="str">
        <f t="shared" si="13"/>
        <v>2F1</v>
      </c>
      <c r="K28" s="2" t="str">
        <f t="shared" si="10"/>
        <v>I</v>
      </c>
      <c r="L28" s="4" t="s">
        <v>15</v>
      </c>
      <c r="M28" s="2">
        <f>SUM(I20:I28)</f>
        <v>24</v>
      </c>
      <c r="O28" s="102" t="str">
        <f t="shared" si="4"/>
        <v>2.3.3</v>
      </c>
      <c r="P28" s="4" t="s">
        <v>48</v>
      </c>
      <c r="Q28" s="2">
        <f t="shared" si="5"/>
        <v>0</v>
      </c>
      <c r="R28" s="2">
        <f t="shared" si="6"/>
        <v>0</v>
      </c>
      <c r="S28" s="2" t="str">
        <f t="shared" si="7"/>
        <v>Green</v>
      </c>
      <c r="T28" s="4" t="str">
        <f t="shared" si="8"/>
        <v>MIN REQUIREMENTS MET - CONTINUOUS IMPROVEMENT RECOMMENDED</v>
      </c>
      <c r="U28" s="4">
        <f t="shared" si="9"/>
        <v>0</v>
      </c>
    </row>
    <row r="29" spans="1:21" ht="12.75">
      <c r="A29" s="13"/>
      <c r="B29" s="13"/>
      <c r="F29" s="89"/>
      <c r="O29" s="102"/>
      <c r="U29" s="4">
        <f t="shared" si="9"/>
        <v>0</v>
      </c>
    </row>
    <row r="30" spans="1:21" ht="12.75">
      <c r="A30" s="62">
        <v>3</v>
      </c>
      <c r="B30" s="63" t="str">
        <f>+'Data Input'!B41</f>
        <v>3.1.1</v>
      </c>
      <c r="C30" s="2" t="str">
        <f>IF('Data Input'!C41="*",C$7," ")</f>
        <v> </v>
      </c>
      <c r="D30" s="2" t="str">
        <f>IF('Data Input'!D41="*",D$7," ")</f>
        <v> </v>
      </c>
      <c r="E30" s="2">
        <f>IF('Data Input'!E41="*",E$7," ")</f>
        <v>2</v>
      </c>
      <c r="F30" s="89">
        <f>+SUM(C30:E30)</f>
        <v>2</v>
      </c>
      <c r="H30" s="2" t="s">
        <v>4</v>
      </c>
      <c r="I30" s="2">
        <f>IF(H30=$L$1,F30*$M$1,IF(H30=$L$2,F30*$M$2,F30*$M$3))</f>
        <v>4</v>
      </c>
      <c r="J30" s="2" t="str">
        <f>CONCATENATE(F30,H30)</f>
        <v>2F2</v>
      </c>
      <c r="K30" s="2" t="str">
        <f aca="true" t="shared" si="14" ref="K30:K37">IF(J30=$H$88,"A",IF(J30=$I$88,"B",IF(J30=$J$88,"C",IF(J30=$H$89,"D",IF(J30=$I$89,"E",IF(J30=$J$89,"F",IF(J30=$H$90,"G",IF(J30=$I$90,"H","I"))))))))</f>
        <v>H</v>
      </c>
      <c r="O30" s="102" t="str">
        <f t="shared" si="4"/>
        <v>3.1.1</v>
      </c>
      <c r="P30" s="4" t="s">
        <v>49</v>
      </c>
      <c r="Q30" s="2">
        <f t="shared" si="5"/>
        <v>0</v>
      </c>
      <c r="R30" s="2">
        <f t="shared" si="6"/>
        <v>0</v>
      </c>
      <c r="S30" s="2" t="str">
        <f t="shared" si="7"/>
        <v>Green</v>
      </c>
      <c r="T30" s="4" t="str">
        <f t="shared" si="8"/>
        <v>MIN REQUIREMENTS MET - CONTINUOUS IMPROVEMENT RECOMMENDED</v>
      </c>
      <c r="U30" s="4">
        <f t="shared" si="9"/>
        <v>0</v>
      </c>
    </row>
    <row r="31" spans="1:21" ht="12.75">
      <c r="A31" s="64"/>
      <c r="B31" s="65" t="str">
        <f>+'Data Input'!B42</f>
        <v>3.1.2</v>
      </c>
      <c r="C31" s="2" t="str">
        <f>IF('Data Input'!C42="*",C$7," ")</f>
        <v> </v>
      </c>
      <c r="D31" s="2" t="str">
        <f>IF('Data Input'!D42="*",D$7," ")</f>
        <v> </v>
      </c>
      <c r="E31" s="2">
        <f>IF('Data Input'!E42="*",E$7," ")</f>
        <v>2</v>
      </c>
      <c r="F31" s="89">
        <f aca="true" t="shared" si="15" ref="F31:F37">+SUM(C31:E31)</f>
        <v>2</v>
      </c>
      <c r="H31" s="2" t="s">
        <v>4</v>
      </c>
      <c r="I31" s="2">
        <f aca="true" t="shared" si="16" ref="I31:I37">IF(H31=$L$1,F31*$M$1,IF(H31=$L$2,F31*$M$2,F31*$M$3))</f>
        <v>4</v>
      </c>
      <c r="J31" s="2" t="str">
        <f aca="true" t="shared" si="17" ref="J31:J37">CONCATENATE(F31,H31)</f>
        <v>2F2</v>
      </c>
      <c r="K31" s="2" t="str">
        <f t="shared" si="14"/>
        <v>H</v>
      </c>
      <c r="O31" s="102" t="str">
        <f t="shared" si="4"/>
        <v>3.1.2</v>
      </c>
      <c r="P31" s="4" t="s">
        <v>50</v>
      </c>
      <c r="Q31" s="2">
        <f t="shared" si="5"/>
        <v>0</v>
      </c>
      <c r="R31" s="2">
        <f t="shared" si="6"/>
        <v>0</v>
      </c>
      <c r="S31" s="2" t="str">
        <f t="shared" si="7"/>
        <v>Green</v>
      </c>
      <c r="T31" s="4" t="str">
        <f t="shared" si="8"/>
        <v>MIN REQUIREMENTS MET - CONTINUOUS IMPROVEMENT RECOMMENDED</v>
      </c>
      <c r="U31" s="4">
        <f t="shared" si="9"/>
        <v>0</v>
      </c>
    </row>
    <row r="32" spans="1:21" ht="12.75">
      <c r="A32" s="64"/>
      <c r="B32" s="65" t="str">
        <f>+'Data Input'!B43</f>
        <v>3.1.3</v>
      </c>
      <c r="C32" s="2" t="str">
        <f>IF('Data Input'!C43="*",C$7," ")</f>
        <v> </v>
      </c>
      <c r="D32" s="2" t="str">
        <f>IF('Data Input'!D43="*",D$7," ")</f>
        <v> </v>
      </c>
      <c r="E32" s="2">
        <f>IF('Data Input'!E43="*",E$7," ")</f>
        <v>2</v>
      </c>
      <c r="F32" s="89">
        <f t="shared" si="15"/>
        <v>2</v>
      </c>
      <c r="H32" s="2" t="s">
        <v>4</v>
      </c>
      <c r="I32" s="2">
        <f t="shared" si="16"/>
        <v>4</v>
      </c>
      <c r="J32" s="2" t="str">
        <f t="shared" si="17"/>
        <v>2F2</v>
      </c>
      <c r="K32" s="2" t="str">
        <f t="shared" si="14"/>
        <v>H</v>
      </c>
      <c r="O32" s="102" t="str">
        <f t="shared" si="4"/>
        <v>3.1.3</v>
      </c>
      <c r="P32" s="4" t="s">
        <v>50</v>
      </c>
      <c r="Q32" s="2">
        <f t="shared" si="5"/>
        <v>0</v>
      </c>
      <c r="R32" s="2">
        <f t="shared" si="6"/>
        <v>0</v>
      </c>
      <c r="S32" s="2" t="str">
        <f t="shared" si="7"/>
        <v>Green</v>
      </c>
      <c r="T32" s="4" t="str">
        <f t="shared" si="8"/>
        <v>MIN REQUIREMENTS MET - CONTINUOUS IMPROVEMENT RECOMMENDED</v>
      </c>
      <c r="U32" s="4">
        <f t="shared" si="9"/>
        <v>0</v>
      </c>
    </row>
    <row r="33" spans="1:21" ht="12.75">
      <c r="A33" s="64"/>
      <c r="B33" s="65" t="str">
        <f>+'Data Input'!B44</f>
        <v>3.1.4</v>
      </c>
      <c r="C33" s="2" t="str">
        <f>IF('Data Input'!C44="*",C$7," ")</f>
        <v> </v>
      </c>
      <c r="D33" s="2" t="str">
        <f>IF('Data Input'!D44="*",D$7," ")</f>
        <v> </v>
      </c>
      <c r="E33" s="2">
        <f>IF('Data Input'!E44="*",E$7," ")</f>
        <v>2</v>
      </c>
      <c r="F33" s="89">
        <f t="shared" si="15"/>
        <v>2</v>
      </c>
      <c r="H33" s="2" t="s">
        <v>4</v>
      </c>
      <c r="I33" s="2">
        <f t="shared" si="16"/>
        <v>4</v>
      </c>
      <c r="J33" s="2" t="str">
        <f t="shared" si="17"/>
        <v>2F2</v>
      </c>
      <c r="K33" s="2" t="str">
        <f t="shared" si="14"/>
        <v>H</v>
      </c>
      <c r="O33" s="102" t="str">
        <f t="shared" si="4"/>
        <v>3.1.4</v>
      </c>
      <c r="P33" s="4" t="s">
        <v>50</v>
      </c>
      <c r="Q33" s="2">
        <f t="shared" si="5"/>
        <v>0</v>
      </c>
      <c r="R33" s="2">
        <f t="shared" si="6"/>
        <v>0</v>
      </c>
      <c r="S33" s="2" t="str">
        <f t="shared" si="7"/>
        <v>Green</v>
      </c>
      <c r="T33" s="4" t="str">
        <f t="shared" si="8"/>
        <v>MIN REQUIREMENTS MET - CONTINUOUS IMPROVEMENT RECOMMENDED</v>
      </c>
      <c r="U33" s="4">
        <f t="shared" si="9"/>
        <v>0</v>
      </c>
    </row>
    <row r="34" spans="1:21" ht="12.75">
      <c r="A34" s="64"/>
      <c r="B34" s="65" t="str">
        <f>+'Data Input'!B45</f>
        <v>3.2.1</v>
      </c>
      <c r="C34" s="2" t="str">
        <f>IF('Data Input'!C45="*",C$7," ")</f>
        <v> </v>
      </c>
      <c r="D34" s="2" t="str">
        <f>IF('Data Input'!D45="*",D$7," ")</f>
        <v> </v>
      </c>
      <c r="E34" s="2">
        <f>IF('Data Input'!E45="*",E$7," ")</f>
        <v>2</v>
      </c>
      <c r="F34" s="89">
        <f t="shared" si="15"/>
        <v>2</v>
      </c>
      <c r="H34" s="2" t="s">
        <v>4</v>
      </c>
      <c r="I34" s="2">
        <f t="shared" si="16"/>
        <v>4</v>
      </c>
      <c r="J34" s="2" t="str">
        <f t="shared" si="17"/>
        <v>2F2</v>
      </c>
      <c r="K34" s="2" t="str">
        <f t="shared" si="14"/>
        <v>H</v>
      </c>
      <c r="O34" s="102" t="str">
        <f t="shared" si="4"/>
        <v>3.2.1</v>
      </c>
      <c r="P34" s="4" t="s">
        <v>51</v>
      </c>
      <c r="Q34" s="2">
        <f t="shared" si="5"/>
        <v>0</v>
      </c>
      <c r="R34" s="2">
        <f t="shared" si="6"/>
        <v>0</v>
      </c>
      <c r="S34" s="2" t="str">
        <f t="shared" si="7"/>
        <v>Green</v>
      </c>
      <c r="T34" s="4" t="str">
        <f t="shared" si="8"/>
        <v>MIN REQUIREMENTS MET - CONTINUOUS IMPROVEMENT RECOMMENDED</v>
      </c>
      <c r="U34" s="4">
        <f t="shared" si="9"/>
        <v>0</v>
      </c>
    </row>
    <row r="35" spans="1:21" ht="12.75">
      <c r="A35" s="64"/>
      <c r="B35" s="65" t="str">
        <f>+'Data Input'!B46</f>
        <v>3.2.2</v>
      </c>
      <c r="C35" s="2" t="str">
        <f>IF('Data Input'!C46="*",C$7," ")</f>
        <v> </v>
      </c>
      <c r="D35" s="2" t="str">
        <f>IF('Data Input'!D46="*",D$7," ")</f>
        <v> </v>
      </c>
      <c r="E35" s="2">
        <f>IF('Data Input'!E46="*",E$7," ")</f>
        <v>2</v>
      </c>
      <c r="F35" s="89">
        <f t="shared" si="15"/>
        <v>2</v>
      </c>
      <c r="H35" s="2" t="s">
        <v>4</v>
      </c>
      <c r="I35" s="2">
        <f t="shared" si="16"/>
        <v>4</v>
      </c>
      <c r="J35" s="2" t="str">
        <f t="shared" si="17"/>
        <v>2F2</v>
      </c>
      <c r="K35" s="2" t="str">
        <f t="shared" si="14"/>
        <v>H</v>
      </c>
      <c r="O35" s="102" t="str">
        <f t="shared" si="4"/>
        <v>3.2.2</v>
      </c>
      <c r="P35" s="4" t="s">
        <v>52</v>
      </c>
      <c r="Q35" s="2">
        <f t="shared" si="5"/>
        <v>0</v>
      </c>
      <c r="R35" s="2">
        <f t="shared" si="6"/>
        <v>0</v>
      </c>
      <c r="S35" s="2" t="str">
        <f t="shared" si="7"/>
        <v>Green</v>
      </c>
      <c r="T35" s="4" t="str">
        <f t="shared" si="8"/>
        <v>MIN REQUIREMENTS MET - CONTINUOUS IMPROVEMENT RECOMMENDED</v>
      </c>
      <c r="U35" s="4">
        <f t="shared" si="9"/>
        <v>0</v>
      </c>
    </row>
    <row r="36" spans="1:21" ht="12.75">
      <c r="A36" s="64"/>
      <c r="B36" s="65" t="str">
        <f>+'Data Input'!B47</f>
        <v>3.3.1</v>
      </c>
      <c r="C36" s="2" t="str">
        <f>IF('Data Input'!C47="*",C$7," ")</f>
        <v> </v>
      </c>
      <c r="D36" s="2" t="str">
        <f>IF('Data Input'!D47="*",D$7," ")</f>
        <v> </v>
      </c>
      <c r="E36" s="2">
        <f>IF('Data Input'!E47="*",E$7," ")</f>
        <v>2</v>
      </c>
      <c r="F36" s="89">
        <f t="shared" si="15"/>
        <v>2</v>
      </c>
      <c r="H36" s="2" t="s">
        <v>4</v>
      </c>
      <c r="I36" s="2">
        <f t="shared" si="16"/>
        <v>4</v>
      </c>
      <c r="J36" s="2" t="str">
        <f t="shared" si="17"/>
        <v>2F2</v>
      </c>
      <c r="K36" s="2" t="str">
        <f t="shared" si="14"/>
        <v>H</v>
      </c>
      <c r="O36" s="102" t="str">
        <f t="shared" si="4"/>
        <v>3.3.1</v>
      </c>
      <c r="P36" s="4" t="s">
        <v>187</v>
      </c>
      <c r="Q36" s="2">
        <f t="shared" si="5"/>
        <v>0</v>
      </c>
      <c r="R36" s="2">
        <f t="shared" si="6"/>
        <v>0</v>
      </c>
      <c r="S36" s="2" t="str">
        <f t="shared" si="7"/>
        <v>Green</v>
      </c>
      <c r="T36" s="4" t="str">
        <f t="shared" si="8"/>
        <v>MIN REQUIREMENTS MET - CONTINUOUS IMPROVEMENT RECOMMENDED</v>
      </c>
      <c r="U36" s="4">
        <f t="shared" si="9"/>
        <v>0</v>
      </c>
    </row>
    <row r="37" spans="1:21" ht="12.75">
      <c r="A37" s="68"/>
      <c r="B37" s="67" t="str">
        <f>+'Data Input'!B48</f>
        <v>3.4.1</v>
      </c>
      <c r="C37" s="2" t="str">
        <f>IF('Data Input'!C48="*",C$7," ")</f>
        <v> </v>
      </c>
      <c r="D37" s="2" t="str">
        <f>IF('Data Input'!D48="*",D$7," ")</f>
        <v> </v>
      </c>
      <c r="E37" s="2">
        <f>IF('Data Input'!E48="*",E$7," ")</f>
        <v>2</v>
      </c>
      <c r="F37" s="89">
        <f t="shared" si="15"/>
        <v>2</v>
      </c>
      <c r="H37" s="2" t="s">
        <v>4</v>
      </c>
      <c r="I37" s="2">
        <f t="shared" si="16"/>
        <v>4</v>
      </c>
      <c r="J37" s="2" t="str">
        <f t="shared" si="17"/>
        <v>2F2</v>
      </c>
      <c r="K37" s="2" t="str">
        <f t="shared" si="14"/>
        <v>H</v>
      </c>
      <c r="L37" s="4" t="s">
        <v>16</v>
      </c>
      <c r="M37" s="2">
        <f>SUM(I30:I37)</f>
        <v>32</v>
      </c>
      <c r="O37" s="102" t="str">
        <f t="shared" si="4"/>
        <v>3.4.1</v>
      </c>
      <c r="P37" s="4" t="s">
        <v>53</v>
      </c>
      <c r="Q37" s="2">
        <f t="shared" si="5"/>
        <v>0</v>
      </c>
      <c r="R37" s="2">
        <f t="shared" si="6"/>
        <v>0</v>
      </c>
      <c r="S37" s="2" t="str">
        <f t="shared" si="7"/>
        <v>Green</v>
      </c>
      <c r="T37" s="4" t="str">
        <f t="shared" si="8"/>
        <v>MIN REQUIREMENTS MET - CONTINUOUS IMPROVEMENT RECOMMENDED</v>
      </c>
      <c r="U37" s="4">
        <f t="shared" si="9"/>
        <v>0</v>
      </c>
    </row>
    <row r="38" spans="1:21" ht="12.75">
      <c r="A38" s="13"/>
      <c r="B38" s="13"/>
      <c r="F38" s="89"/>
      <c r="O38" s="102"/>
      <c r="U38" s="4">
        <f t="shared" si="9"/>
        <v>0</v>
      </c>
    </row>
    <row r="39" spans="1:21" ht="12.75">
      <c r="A39" s="62">
        <v>4</v>
      </c>
      <c r="B39" s="63" t="str">
        <f>+'Data Input'!B50</f>
        <v>4.1.1</v>
      </c>
      <c r="C39" s="2" t="str">
        <f>IF('Data Input'!C50="*",C$7," ")</f>
        <v> </v>
      </c>
      <c r="D39" s="2" t="str">
        <f>IF('Data Input'!D50="*",D$7," ")</f>
        <v> </v>
      </c>
      <c r="E39" s="2">
        <f>IF('Data Input'!E50="*",E$7," ")</f>
        <v>2</v>
      </c>
      <c r="F39" s="89">
        <f>+SUM(C39:E39)</f>
        <v>2</v>
      </c>
      <c r="H39" s="2" t="s">
        <v>6</v>
      </c>
      <c r="I39" s="2">
        <f>IF(H39=$L$1,F39*$M$1,IF(H39=$L$2,F39*$M$2,F39*$M$3))</f>
        <v>2</v>
      </c>
      <c r="J39" s="2" t="str">
        <f>CONCATENATE(F39,H39)</f>
        <v>2F1</v>
      </c>
      <c r="K39" s="2" t="str">
        <f aca="true" t="shared" si="18" ref="K39:K55">IF(J39=$H$88,"A",IF(J39=$I$88,"B",IF(J39=$J$88,"C",IF(J39=$H$89,"D",IF(J39=$I$89,"E",IF(J39=$J$89,"F",IF(J39=$H$90,"G",IF(J39=$I$90,"H","I"))))))))</f>
        <v>I</v>
      </c>
      <c r="O39" s="102" t="str">
        <f t="shared" si="4"/>
        <v>4.1.1</v>
      </c>
      <c r="P39" s="4" t="s">
        <v>54</v>
      </c>
      <c r="Q39" s="2">
        <f t="shared" si="5"/>
        <v>0</v>
      </c>
      <c r="R39" s="2">
        <f t="shared" si="6"/>
        <v>0</v>
      </c>
      <c r="S39" s="2" t="str">
        <f t="shared" si="7"/>
        <v>Green</v>
      </c>
      <c r="T39" s="4" t="str">
        <f t="shared" si="8"/>
        <v>MIN REQUIREMENTS MET - CONTINUOUS IMPROVEMENT RECOMMENDED</v>
      </c>
      <c r="U39" s="4">
        <f t="shared" si="9"/>
        <v>0</v>
      </c>
    </row>
    <row r="40" spans="1:21" ht="12.75">
      <c r="A40" s="64"/>
      <c r="B40" s="65" t="str">
        <f>+'Data Input'!B51</f>
        <v>4.2.1</v>
      </c>
      <c r="C40" s="2" t="str">
        <f>IF('Data Input'!C51="*",C$7," ")</f>
        <v> </v>
      </c>
      <c r="D40" s="2" t="str">
        <f>IF('Data Input'!D51="*",D$7," ")</f>
        <v> </v>
      </c>
      <c r="E40" s="2">
        <f>IF('Data Input'!E51="*",E$7," ")</f>
        <v>2</v>
      </c>
      <c r="F40" s="89">
        <f>+SUM(C40:E40)</f>
        <v>2</v>
      </c>
      <c r="H40" s="2" t="s">
        <v>4</v>
      </c>
      <c r="I40" s="2">
        <f aca="true" t="shared" si="19" ref="I40:I55">IF(H40=$L$1,F40*$M$1,IF(H40=$L$2,F40*$M$2,F40*$M$3))</f>
        <v>4</v>
      </c>
      <c r="J40" s="2" t="str">
        <f aca="true" t="shared" si="20" ref="J40:J55">CONCATENATE(F40,H40)</f>
        <v>2F2</v>
      </c>
      <c r="K40" s="2" t="str">
        <f t="shared" si="18"/>
        <v>H</v>
      </c>
      <c r="O40" s="102" t="str">
        <f t="shared" si="4"/>
        <v>4.2.1</v>
      </c>
      <c r="P40" s="4" t="s">
        <v>55</v>
      </c>
      <c r="Q40" s="2">
        <f t="shared" si="5"/>
        <v>0</v>
      </c>
      <c r="R40" s="2">
        <f t="shared" si="6"/>
        <v>0</v>
      </c>
      <c r="S40" s="2" t="str">
        <f t="shared" si="7"/>
        <v>Green</v>
      </c>
      <c r="T40" s="4" t="str">
        <f t="shared" si="8"/>
        <v>MIN REQUIREMENTS MET - CONTINUOUS IMPROVEMENT RECOMMENDED</v>
      </c>
      <c r="U40" s="4">
        <f t="shared" si="9"/>
        <v>0</v>
      </c>
    </row>
    <row r="41" spans="1:21" ht="12.75">
      <c r="A41" s="64"/>
      <c r="B41" s="65" t="str">
        <f>+'Data Input'!B52</f>
        <v>4.2.2</v>
      </c>
      <c r="C41" s="2" t="str">
        <f>IF('Data Input'!C52="*",C$7," ")</f>
        <v> </v>
      </c>
      <c r="D41" s="2" t="str">
        <f>IF('Data Input'!D52="*",D$7," ")</f>
        <v> </v>
      </c>
      <c r="E41" s="2">
        <f>IF('Data Input'!E52="*",E$7," ")</f>
        <v>2</v>
      </c>
      <c r="F41" s="89">
        <f aca="true" t="shared" si="21" ref="F41:F55">+SUM(C41:E41)</f>
        <v>2</v>
      </c>
      <c r="H41" s="2" t="s">
        <v>4</v>
      </c>
      <c r="I41" s="2">
        <f t="shared" si="19"/>
        <v>4</v>
      </c>
      <c r="J41" s="2" t="str">
        <f t="shared" si="20"/>
        <v>2F2</v>
      </c>
      <c r="K41" s="2" t="str">
        <f t="shared" si="18"/>
        <v>H</v>
      </c>
      <c r="O41" s="102" t="str">
        <f t="shared" si="4"/>
        <v>4.2.2</v>
      </c>
      <c r="P41" s="4" t="s">
        <v>56</v>
      </c>
      <c r="Q41" s="2">
        <f t="shared" si="5"/>
        <v>0</v>
      </c>
      <c r="R41" s="2">
        <f t="shared" si="6"/>
        <v>0</v>
      </c>
      <c r="S41" s="2" t="str">
        <f t="shared" si="7"/>
        <v>Green</v>
      </c>
      <c r="T41" s="4" t="str">
        <f t="shared" si="8"/>
        <v>MIN REQUIREMENTS MET - CONTINUOUS IMPROVEMENT RECOMMENDED</v>
      </c>
      <c r="U41" s="4">
        <f t="shared" si="9"/>
        <v>0</v>
      </c>
    </row>
    <row r="42" spans="1:21" ht="12.75">
      <c r="A42" s="64"/>
      <c r="B42" s="65" t="str">
        <f>+'Data Input'!B53</f>
        <v>4.2.3</v>
      </c>
      <c r="C42" s="2" t="str">
        <f>IF('Data Input'!C53="*",C$7," ")</f>
        <v> </v>
      </c>
      <c r="D42" s="2" t="str">
        <f>IF('Data Input'!D53="*",D$7," ")</f>
        <v> </v>
      </c>
      <c r="E42" s="2">
        <f>IF('Data Input'!E53="*",E$7," ")</f>
        <v>2</v>
      </c>
      <c r="F42" s="89">
        <f t="shared" si="21"/>
        <v>2</v>
      </c>
      <c r="H42" s="2" t="s">
        <v>6</v>
      </c>
      <c r="I42" s="2">
        <f t="shared" si="19"/>
        <v>2</v>
      </c>
      <c r="J42" s="2" t="str">
        <f t="shared" si="20"/>
        <v>2F1</v>
      </c>
      <c r="K42" s="2" t="str">
        <f t="shared" si="18"/>
        <v>I</v>
      </c>
      <c r="O42" s="102" t="str">
        <f t="shared" si="4"/>
        <v>4.2.3</v>
      </c>
      <c r="P42" s="4" t="s">
        <v>57</v>
      </c>
      <c r="Q42" s="2">
        <f t="shared" si="5"/>
        <v>0</v>
      </c>
      <c r="R42" s="2">
        <f t="shared" si="6"/>
        <v>0</v>
      </c>
      <c r="S42" s="2" t="str">
        <f t="shared" si="7"/>
        <v>Green</v>
      </c>
      <c r="T42" s="4" t="str">
        <f t="shared" si="8"/>
        <v>MIN REQUIREMENTS MET - CONTINUOUS IMPROVEMENT RECOMMENDED</v>
      </c>
      <c r="U42" s="4">
        <f t="shared" si="9"/>
        <v>0</v>
      </c>
    </row>
    <row r="43" spans="1:21" ht="12.75">
      <c r="A43" s="64"/>
      <c r="B43" s="65" t="str">
        <f>+'Data Input'!B54</f>
        <v>4.3.1</v>
      </c>
      <c r="C43" s="2" t="str">
        <f>IF('Data Input'!C54="*",C$7," ")</f>
        <v> </v>
      </c>
      <c r="D43" s="2" t="str">
        <f>IF('Data Input'!D54="*",D$7," ")</f>
        <v> </v>
      </c>
      <c r="E43" s="2">
        <f>IF('Data Input'!E54="*",E$7," ")</f>
        <v>2</v>
      </c>
      <c r="F43" s="89">
        <f t="shared" si="21"/>
        <v>2</v>
      </c>
      <c r="H43" s="2" t="s">
        <v>5</v>
      </c>
      <c r="I43" s="2">
        <f t="shared" si="19"/>
        <v>6</v>
      </c>
      <c r="J43" s="2" t="str">
        <f t="shared" si="20"/>
        <v>2F3</v>
      </c>
      <c r="K43" s="2" t="str">
        <f t="shared" si="18"/>
        <v>G</v>
      </c>
      <c r="O43" s="102" t="str">
        <f t="shared" si="4"/>
        <v>4.3.1</v>
      </c>
      <c r="P43" s="4" t="s">
        <v>58</v>
      </c>
      <c r="Q43" s="2">
        <f t="shared" si="5"/>
        <v>0</v>
      </c>
      <c r="R43" s="2">
        <f t="shared" si="6"/>
        <v>0</v>
      </c>
      <c r="S43" s="2" t="str">
        <f t="shared" si="7"/>
        <v>Green</v>
      </c>
      <c r="T43" s="4" t="str">
        <f t="shared" si="8"/>
        <v>MIN REQUIREMENTS MET - CONTINUOUS IMPROVEMENT RECOMMENDED</v>
      </c>
      <c r="U43" s="4">
        <f t="shared" si="9"/>
        <v>0</v>
      </c>
    </row>
    <row r="44" spans="1:21" ht="12.75">
      <c r="A44" s="64"/>
      <c r="B44" s="65" t="str">
        <f>+'Data Input'!B55</f>
        <v>4.3.2</v>
      </c>
      <c r="C44" s="2" t="str">
        <f>IF('Data Input'!C55="*",C$7," ")</f>
        <v> </v>
      </c>
      <c r="D44" s="2" t="str">
        <f>IF('Data Input'!D55="*",D$7," ")</f>
        <v> </v>
      </c>
      <c r="E44" s="2">
        <f>IF('Data Input'!E55="*",E$7," ")</f>
        <v>2</v>
      </c>
      <c r="F44" s="89">
        <f t="shared" si="21"/>
        <v>2</v>
      </c>
      <c r="H44" s="2" t="s">
        <v>4</v>
      </c>
      <c r="I44" s="2">
        <f t="shared" si="19"/>
        <v>4</v>
      </c>
      <c r="J44" s="2" t="str">
        <f t="shared" si="20"/>
        <v>2F2</v>
      </c>
      <c r="K44" s="2" t="str">
        <f t="shared" si="18"/>
        <v>H</v>
      </c>
      <c r="O44" s="102" t="str">
        <f t="shared" si="4"/>
        <v>4.3.2</v>
      </c>
      <c r="P44" s="4" t="s">
        <v>59</v>
      </c>
      <c r="Q44" s="2">
        <f t="shared" si="5"/>
        <v>0</v>
      </c>
      <c r="R44" s="2">
        <f t="shared" si="6"/>
        <v>0</v>
      </c>
      <c r="S44" s="2" t="str">
        <f t="shared" si="7"/>
        <v>Green</v>
      </c>
      <c r="T44" s="4" t="str">
        <f t="shared" si="8"/>
        <v>MIN REQUIREMENTS MET - CONTINUOUS IMPROVEMENT RECOMMENDED</v>
      </c>
      <c r="U44" s="4">
        <f t="shared" si="9"/>
        <v>0</v>
      </c>
    </row>
    <row r="45" spans="1:21" ht="12.75">
      <c r="A45" s="64"/>
      <c r="B45" s="65" t="str">
        <f>+'Data Input'!B56</f>
        <v>4.4.1</v>
      </c>
      <c r="C45" s="2" t="str">
        <f>IF('Data Input'!C56="*",C$7," ")</f>
        <v> </v>
      </c>
      <c r="D45" s="2" t="str">
        <f>IF('Data Input'!D56="*",D$7," ")</f>
        <v> </v>
      </c>
      <c r="E45" s="2">
        <f>IF('Data Input'!E56="*",E$7," ")</f>
        <v>2</v>
      </c>
      <c r="F45" s="89">
        <f t="shared" si="21"/>
        <v>2</v>
      </c>
      <c r="H45" s="2" t="s">
        <v>4</v>
      </c>
      <c r="I45" s="2">
        <f t="shared" si="19"/>
        <v>4</v>
      </c>
      <c r="J45" s="2" t="str">
        <f t="shared" si="20"/>
        <v>2F2</v>
      </c>
      <c r="K45" s="2" t="str">
        <f t="shared" si="18"/>
        <v>H</v>
      </c>
      <c r="O45" s="102" t="str">
        <f t="shared" si="4"/>
        <v>4.4.1</v>
      </c>
      <c r="P45" s="4" t="s">
        <v>60</v>
      </c>
      <c r="Q45" s="2">
        <f t="shared" si="5"/>
        <v>0</v>
      </c>
      <c r="R45" s="2">
        <f t="shared" si="6"/>
        <v>0</v>
      </c>
      <c r="S45" s="2" t="str">
        <f t="shared" si="7"/>
        <v>Green</v>
      </c>
      <c r="T45" s="4" t="str">
        <f t="shared" si="8"/>
        <v>MIN REQUIREMENTS MET - CONTINUOUS IMPROVEMENT RECOMMENDED</v>
      </c>
      <c r="U45" s="4">
        <f t="shared" si="9"/>
        <v>0</v>
      </c>
    </row>
    <row r="46" spans="1:21" ht="12.75">
      <c r="A46" s="64"/>
      <c r="B46" s="65" t="str">
        <f>+'Data Input'!B57</f>
        <v>4.4.2</v>
      </c>
      <c r="C46" s="2" t="str">
        <f>IF('Data Input'!C57="*",C$7," ")</f>
        <v> </v>
      </c>
      <c r="D46" s="2" t="str">
        <f>IF('Data Input'!D57="*",D$7," ")</f>
        <v> </v>
      </c>
      <c r="E46" s="2">
        <f>IF('Data Input'!E57="*",E$7," ")</f>
        <v>2</v>
      </c>
      <c r="F46" s="89">
        <f t="shared" si="21"/>
        <v>2</v>
      </c>
      <c r="H46" s="2" t="s">
        <v>6</v>
      </c>
      <c r="I46" s="2">
        <f t="shared" si="19"/>
        <v>2</v>
      </c>
      <c r="J46" s="2" t="str">
        <f t="shared" si="20"/>
        <v>2F1</v>
      </c>
      <c r="K46" s="2" t="str">
        <f t="shared" si="18"/>
        <v>I</v>
      </c>
      <c r="O46" s="102" t="str">
        <f t="shared" si="4"/>
        <v>4.4.2</v>
      </c>
      <c r="P46" s="4" t="s">
        <v>61</v>
      </c>
      <c r="Q46" s="2">
        <f t="shared" si="5"/>
        <v>0</v>
      </c>
      <c r="R46" s="2">
        <f t="shared" si="6"/>
        <v>0</v>
      </c>
      <c r="S46" s="2" t="str">
        <f t="shared" si="7"/>
        <v>Green</v>
      </c>
      <c r="T46" s="4" t="str">
        <f t="shared" si="8"/>
        <v>MIN REQUIREMENTS MET - CONTINUOUS IMPROVEMENT RECOMMENDED</v>
      </c>
      <c r="U46" s="4">
        <f t="shared" si="9"/>
        <v>0</v>
      </c>
    </row>
    <row r="47" spans="1:21" ht="12.75">
      <c r="A47" s="64"/>
      <c r="B47" s="65" t="str">
        <f>+'Data Input'!B58</f>
        <v>4.5.1</v>
      </c>
      <c r="C47" s="2" t="str">
        <f>IF('Data Input'!C58="*",C$7," ")</f>
        <v> </v>
      </c>
      <c r="D47" s="2" t="str">
        <f>IF('Data Input'!D58="*",D$7," ")</f>
        <v> </v>
      </c>
      <c r="E47" s="2">
        <f>IF('Data Input'!E58="*",E$7," ")</f>
        <v>2</v>
      </c>
      <c r="F47" s="89">
        <f t="shared" si="21"/>
        <v>2</v>
      </c>
      <c r="H47" s="2" t="s">
        <v>4</v>
      </c>
      <c r="I47" s="2">
        <f t="shared" si="19"/>
        <v>4</v>
      </c>
      <c r="J47" s="2" t="str">
        <f t="shared" si="20"/>
        <v>2F2</v>
      </c>
      <c r="K47" s="2" t="str">
        <f t="shared" si="18"/>
        <v>H</v>
      </c>
      <c r="O47" s="102" t="str">
        <f t="shared" si="4"/>
        <v>4.5.1</v>
      </c>
      <c r="P47" s="4" t="s">
        <v>175</v>
      </c>
      <c r="Q47" s="2">
        <f t="shared" si="5"/>
        <v>0</v>
      </c>
      <c r="R47" s="2">
        <f t="shared" si="6"/>
        <v>0</v>
      </c>
      <c r="S47" s="2" t="str">
        <f t="shared" si="7"/>
        <v>Green</v>
      </c>
      <c r="T47" s="4" t="str">
        <f t="shared" si="8"/>
        <v>MIN REQUIREMENTS MET - CONTINUOUS IMPROVEMENT RECOMMENDED</v>
      </c>
      <c r="U47" s="4">
        <f t="shared" si="9"/>
        <v>0</v>
      </c>
    </row>
    <row r="48" spans="1:21" ht="12.75">
      <c r="A48" s="64"/>
      <c r="B48" s="65" t="str">
        <f>+'Data Input'!B59</f>
        <v>4.6.1</v>
      </c>
      <c r="C48" s="2" t="str">
        <f>IF('Data Input'!C59="*",C$7," ")</f>
        <v> </v>
      </c>
      <c r="D48" s="2" t="str">
        <f>IF('Data Input'!D59="*",D$7," ")</f>
        <v> </v>
      </c>
      <c r="E48" s="2">
        <f>IF('Data Input'!E59="*",E$7," ")</f>
        <v>2</v>
      </c>
      <c r="F48" s="89">
        <f t="shared" si="21"/>
        <v>2</v>
      </c>
      <c r="H48" s="2" t="s">
        <v>4</v>
      </c>
      <c r="I48" s="2">
        <f t="shared" si="19"/>
        <v>4</v>
      </c>
      <c r="J48" s="2" t="str">
        <f t="shared" si="20"/>
        <v>2F2</v>
      </c>
      <c r="K48" s="2" t="str">
        <f t="shared" si="18"/>
        <v>H</v>
      </c>
      <c r="O48" s="102" t="str">
        <f t="shared" si="4"/>
        <v>4.6.1</v>
      </c>
      <c r="P48" s="4" t="s">
        <v>176</v>
      </c>
      <c r="Q48" s="2">
        <f t="shared" si="5"/>
        <v>0</v>
      </c>
      <c r="R48" s="2">
        <f t="shared" si="6"/>
        <v>0</v>
      </c>
      <c r="S48" s="2" t="str">
        <f t="shared" si="7"/>
        <v>Green</v>
      </c>
      <c r="T48" s="4" t="str">
        <f t="shared" si="8"/>
        <v>MIN REQUIREMENTS MET - CONTINUOUS IMPROVEMENT RECOMMENDED</v>
      </c>
      <c r="U48" s="4">
        <f t="shared" si="9"/>
        <v>0</v>
      </c>
    </row>
    <row r="49" spans="1:21" ht="12.75">
      <c r="A49" s="64"/>
      <c r="B49" s="65" t="str">
        <f>+'Data Input'!B60</f>
        <v>4.6.2</v>
      </c>
      <c r="C49" s="2" t="str">
        <f>IF('Data Input'!C60="*",C$7," ")</f>
        <v> </v>
      </c>
      <c r="D49" s="2" t="str">
        <f>IF('Data Input'!D60="*",D$7," ")</f>
        <v> </v>
      </c>
      <c r="E49" s="2">
        <f>IF('Data Input'!E60="*",E$7," ")</f>
        <v>2</v>
      </c>
      <c r="F49" s="89">
        <f t="shared" si="21"/>
        <v>2</v>
      </c>
      <c r="H49" s="2" t="s">
        <v>5</v>
      </c>
      <c r="I49" s="2">
        <f t="shared" si="19"/>
        <v>6</v>
      </c>
      <c r="J49" s="2" t="str">
        <f t="shared" si="20"/>
        <v>2F3</v>
      </c>
      <c r="K49" s="2" t="str">
        <f t="shared" si="18"/>
        <v>G</v>
      </c>
      <c r="O49" s="102" t="str">
        <f t="shared" si="4"/>
        <v>4.6.2</v>
      </c>
      <c r="P49" s="4" t="s">
        <v>177</v>
      </c>
      <c r="Q49" s="2">
        <f t="shared" si="5"/>
        <v>0</v>
      </c>
      <c r="R49" s="2">
        <f t="shared" si="6"/>
        <v>0</v>
      </c>
      <c r="S49" s="2" t="str">
        <f t="shared" si="7"/>
        <v>Green</v>
      </c>
      <c r="T49" s="4" t="str">
        <f t="shared" si="8"/>
        <v>MIN REQUIREMENTS MET - CONTINUOUS IMPROVEMENT RECOMMENDED</v>
      </c>
      <c r="U49" s="4">
        <f t="shared" si="9"/>
        <v>0</v>
      </c>
    </row>
    <row r="50" spans="1:21" ht="12.75">
      <c r="A50" s="64"/>
      <c r="B50" s="65" t="str">
        <f>+'Data Input'!B61</f>
        <v>4.7.1</v>
      </c>
      <c r="C50" s="2" t="str">
        <f>IF('Data Input'!C61="*",C$7," ")</f>
        <v> </v>
      </c>
      <c r="D50" s="2" t="str">
        <f>IF('Data Input'!D61="*",D$7," ")</f>
        <v> </v>
      </c>
      <c r="E50" s="2">
        <f>IF('Data Input'!E61="*",E$7," ")</f>
        <v>2</v>
      </c>
      <c r="F50" s="89">
        <f t="shared" si="21"/>
        <v>2</v>
      </c>
      <c r="H50" s="2" t="s">
        <v>4</v>
      </c>
      <c r="I50" s="2">
        <f t="shared" si="19"/>
        <v>4</v>
      </c>
      <c r="J50" s="2" t="str">
        <f t="shared" si="20"/>
        <v>2F2</v>
      </c>
      <c r="K50" s="2" t="str">
        <f t="shared" si="18"/>
        <v>H</v>
      </c>
      <c r="O50" s="102" t="str">
        <f t="shared" si="4"/>
        <v>4.7.1</v>
      </c>
      <c r="P50" s="4" t="s">
        <v>62</v>
      </c>
      <c r="Q50" s="2">
        <f t="shared" si="5"/>
        <v>0</v>
      </c>
      <c r="R50" s="2">
        <f t="shared" si="6"/>
        <v>0</v>
      </c>
      <c r="S50" s="2" t="str">
        <f t="shared" si="7"/>
        <v>Green</v>
      </c>
      <c r="T50" s="4" t="str">
        <f t="shared" si="8"/>
        <v>MIN REQUIREMENTS MET - CONTINUOUS IMPROVEMENT RECOMMENDED</v>
      </c>
      <c r="U50" s="4">
        <f t="shared" si="9"/>
        <v>0</v>
      </c>
    </row>
    <row r="51" spans="1:21" ht="12.75">
      <c r="A51" s="64"/>
      <c r="B51" s="65" t="str">
        <f>+'Data Input'!B62</f>
        <v>4.7.2</v>
      </c>
      <c r="C51" s="2" t="str">
        <f>IF('Data Input'!C62="*",C$7," ")</f>
        <v> </v>
      </c>
      <c r="D51" s="2" t="str">
        <f>IF('Data Input'!D62="*",D$7," ")</f>
        <v> </v>
      </c>
      <c r="E51" s="2">
        <f>IF('Data Input'!E62="*",E$7," ")</f>
        <v>2</v>
      </c>
      <c r="F51" s="89">
        <f t="shared" si="21"/>
        <v>2</v>
      </c>
      <c r="H51" s="2" t="s">
        <v>5</v>
      </c>
      <c r="I51" s="2">
        <f t="shared" si="19"/>
        <v>6</v>
      </c>
      <c r="J51" s="2" t="str">
        <f t="shared" si="20"/>
        <v>2F3</v>
      </c>
      <c r="K51" s="2" t="str">
        <f t="shared" si="18"/>
        <v>G</v>
      </c>
      <c r="O51" s="102" t="str">
        <f t="shared" si="4"/>
        <v>4.7.2</v>
      </c>
      <c r="P51" s="4" t="s">
        <v>63</v>
      </c>
      <c r="Q51" s="2">
        <f t="shared" si="5"/>
        <v>0</v>
      </c>
      <c r="R51" s="2">
        <f t="shared" si="6"/>
        <v>0</v>
      </c>
      <c r="S51" s="2" t="str">
        <f t="shared" si="7"/>
        <v>Green</v>
      </c>
      <c r="T51" s="4" t="str">
        <f t="shared" si="8"/>
        <v>MIN REQUIREMENTS MET - CONTINUOUS IMPROVEMENT RECOMMENDED</v>
      </c>
      <c r="U51" s="4">
        <f t="shared" si="9"/>
        <v>0</v>
      </c>
    </row>
    <row r="52" spans="1:21" ht="12.75">
      <c r="A52" s="64"/>
      <c r="B52" s="65" t="str">
        <f>+'Data Input'!B63</f>
        <v>4.7.3</v>
      </c>
      <c r="C52" s="2" t="str">
        <f>IF('Data Input'!C63="*",C$7," ")</f>
        <v> </v>
      </c>
      <c r="D52" s="2" t="str">
        <f>IF('Data Input'!D63="*",D$7," ")</f>
        <v> </v>
      </c>
      <c r="E52" s="2">
        <f>IF('Data Input'!E63="*",E$7," ")</f>
        <v>2</v>
      </c>
      <c r="F52" s="89">
        <f t="shared" si="21"/>
        <v>2</v>
      </c>
      <c r="H52" s="2" t="s">
        <v>4</v>
      </c>
      <c r="I52" s="2">
        <f t="shared" si="19"/>
        <v>4</v>
      </c>
      <c r="J52" s="2" t="str">
        <f t="shared" si="20"/>
        <v>2F2</v>
      </c>
      <c r="K52" s="2" t="str">
        <f t="shared" si="18"/>
        <v>H</v>
      </c>
      <c r="O52" s="102" t="str">
        <f t="shared" si="4"/>
        <v>4.7.3</v>
      </c>
      <c r="P52" s="4" t="s">
        <v>64</v>
      </c>
      <c r="Q52" s="2">
        <f t="shared" si="5"/>
        <v>0</v>
      </c>
      <c r="R52" s="2">
        <f t="shared" si="6"/>
        <v>0</v>
      </c>
      <c r="S52" s="2" t="str">
        <f t="shared" si="7"/>
        <v>Green</v>
      </c>
      <c r="T52" s="4" t="str">
        <f t="shared" si="8"/>
        <v>MIN REQUIREMENTS MET - CONTINUOUS IMPROVEMENT RECOMMENDED</v>
      </c>
      <c r="U52" s="4">
        <f t="shared" si="9"/>
        <v>0</v>
      </c>
    </row>
    <row r="53" spans="1:21" ht="12.75">
      <c r="A53" s="64"/>
      <c r="B53" s="65" t="str">
        <f>+'Data Input'!B64</f>
        <v>4.8.1</v>
      </c>
      <c r="C53" s="2" t="str">
        <f>IF('Data Input'!C64="*",C$7," ")</f>
        <v> </v>
      </c>
      <c r="D53" s="2" t="str">
        <f>IF('Data Input'!D64="*",D$7," ")</f>
        <v> </v>
      </c>
      <c r="E53" s="2">
        <f>IF('Data Input'!E64="*",E$7," ")</f>
        <v>2</v>
      </c>
      <c r="F53" s="89">
        <f t="shared" si="21"/>
        <v>2</v>
      </c>
      <c r="H53" s="2" t="s">
        <v>4</v>
      </c>
      <c r="I53" s="2">
        <f t="shared" si="19"/>
        <v>4</v>
      </c>
      <c r="J53" s="2" t="str">
        <f t="shared" si="20"/>
        <v>2F2</v>
      </c>
      <c r="K53" s="2" t="str">
        <f t="shared" si="18"/>
        <v>H</v>
      </c>
      <c r="O53" s="102" t="str">
        <f t="shared" si="4"/>
        <v>4.8.1</v>
      </c>
      <c r="P53" s="4" t="s">
        <v>65</v>
      </c>
      <c r="Q53" s="2">
        <f t="shared" si="5"/>
        <v>0</v>
      </c>
      <c r="R53" s="2">
        <f t="shared" si="6"/>
        <v>0</v>
      </c>
      <c r="S53" s="2" t="str">
        <f t="shared" si="7"/>
        <v>Green</v>
      </c>
      <c r="T53" s="4" t="str">
        <f t="shared" si="8"/>
        <v>MIN REQUIREMENTS MET - CONTINUOUS IMPROVEMENT RECOMMENDED</v>
      </c>
      <c r="U53" s="4">
        <f t="shared" si="9"/>
        <v>0</v>
      </c>
    </row>
    <row r="54" spans="1:21" ht="12.75">
      <c r="A54" s="64"/>
      <c r="B54" s="65" t="str">
        <f>+'Data Input'!B65</f>
        <v>4.8.2</v>
      </c>
      <c r="C54" s="2" t="str">
        <f>IF('Data Input'!C65="*",C$7," ")</f>
        <v> </v>
      </c>
      <c r="D54" s="2" t="str">
        <f>IF('Data Input'!D65="*",D$7," ")</f>
        <v> </v>
      </c>
      <c r="E54" s="2">
        <f>IF('Data Input'!E65="*",E$7," ")</f>
        <v>2</v>
      </c>
      <c r="F54" s="89">
        <f t="shared" si="21"/>
        <v>2</v>
      </c>
      <c r="H54" s="2" t="s">
        <v>5</v>
      </c>
      <c r="I54" s="2">
        <f t="shared" si="19"/>
        <v>6</v>
      </c>
      <c r="J54" s="2" t="str">
        <f t="shared" si="20"/>
        <v>2F3</v>
      </c>
      <c r="K54" s="2" t="str">
        <f t="shared" si="18"/>
        <v>G</v>
      </c>
      <c r="O54" s="102" t="str">
        <f t="shared" si="4"/>
        <v>4.8.2</v>
      </c>
      <c r="P54" s="4" t="s">
        <v>66</v>
      </c>
      <c r="Q54" s="2">
        <f t="shared" si="5"/>
        <v>0</v>
      </c>
      <c r="R54" s="2">
        <f t="shared" si="6"/>
        <v>0</v>
      </c>
      <c r="S54" s="2" t="str">
        <f t="shared" si="7"/>
        <v>Green</v>
      </c>
      <c r="T54" s="4" t="str">
        <f t="shared" si="8"/>
        <v>MIN REQUIREMENTS MET - CONTINUOUS IMPROVEMENT RECOMMENDED</v>
      </c>
      <c r="U54" s="4">
        <f t="shared" si="9"/>
        <v>0</v>
      </c>
    </row>
    <row r="55" spans="1:21" ht="12.75">
      <c r="A55" s="68"/>
      <c r="B55" s="67" t="str">
        <f>+'Data Input'!B66</f>
        <v>4.8.3</v>
      </c>
      <c r="C55" s="2" t="str">
        <f>IF('Data Input'!C66="*",C$7," ")</f>
        <v> </v>
      </c>
      <c r="D55" s="2" t="str">
        <f>IF('Data Input'!D66="*",D$7," ")</f>
        <v> </v>
      </c>
      <c r="E55" s="2">
        <f>IF('Data Input'!E66="*",E$7," ")</f>
        <v>2</v>
      </c>
      <c r="F55" s="89">
        <f t="shared" si="21"/>
        <v>2</v>
      </c>
      <c r="H55" s="2" t="s">
        <v>4</v>
      </c>
      <c r="I55" s="2">
        <f t="shared" si="19"/>
        <v>4</v>
      </c>
      <c r="J55" s="2" t="str">
        <f t="shared" si="20"/>
        <v>2F2</v>
      </c>
      <c r="K55" s="2" t="str">
        <f t="shared" si="18"/>
        <v>H</v>
      </c>
      <c r="L55" s="4" t="s">
        <v>17</v>
      </c>
      <c r="M55" s="2">
        <f>SUM(I39:I55)</f>
        <v>70</v>
      </c>
      <c r="O55" s="102" t="str">
        <f t="shared" si="4"/>
        <v>4.8.3</v>
      </c>
      <c r="P55" s="4" t="s">
        <v>67</v>
      </c>
      <c r="Q55" s="2">
        <f t="shared" si="5"/>
        <v>0</v>
      </c>
      <c r="R55" s="2">
        <f t="shared" si="6"/>
        <v>0</v>
      </c>
      <c r="S55" s="2" t="str">
        <f t="shared" si="7"/>
        <v>Green</v>
      </c>
      <c r="T55" s="4" t="str">
        <f t="shared" si="8"/>
        <v>MIN REQUIREMENTS MET - CONTINUOUS IMPROVEMENT RECOMMENDED</v>
      </c>
      <c r="U55" s="4">
        <f t="shared" si="9"/>
        <v>0</v>
      </c>
    </row>
    <row r="56" spans="1:21" ht="12.75">
      <c r="A56" s="13"/>
      <c r="B56" s="13"/>
      <c r="F56" s="89"/>
      <c r="O56" s="102"/>
      <c r="U56" s="4">
        <f t="shared" si="9"/>
        <v>0</v>
      </c>
    </row>
    <row r="57" spans="1:21" ht="12.75">
      <c r="A57" s="62">
        <v>5</v>
      </c>
      <c r="B57" s="63" t="str">
        <f>+'Data Input'!B68</f>
        <v>5.1.1</v>
      </c>
      <c r="C57" s="2" t="str">
        <f>IF('Data Input'!C68="*",C$7," ")</f>
        <v> </v>
      </c>
      <c r="D57" s="2" t="str">
        <f>IF('Data Input'!D68="*",D$7," ")</f>
        <v> </v>
      </c>
      <c r="E57" s="2">
        <f>IF('Data Input'!E68="*",E$7," ")</f>
        <v>2</v>
      </c>
      <c r="F57" s="89">
        <f>+SUM(C57:E57)</f>
        <v>2</v>
      </c>
      <c r="H57" s="2" t="s">
        <v>6</v>
      </c>
      <c r="I57" s="2">
        <f>IF(H57=$L$1,F57*$M$1,IF(H57=$L$2,F57*$M$2,F57*$M$3))</f>
        <v>2</v>
      </c>
      <c r="J57" s="2" t="str">
        <f>CONCATENATE(F57,H57)</f>
        <v>2F1</v>
      </c>
      <c r="K57" s="2" t="str">
        <f>IF(J57=$H$88,"A",IF(J57=$I$88,"B",IF(J57=$J$88,"C",IF(J57=$H$89,"D",IF(J57=$I$89,"E",IF(J57=$J$89,"F",IF(J57=$H$90,"G",IF(J57=$I$90,"H","I"))))))))</f>
        <v>I</v>
      </c>
      <c r="O57" s="102" t="str">
        <f t="shared" si="4"/>
        <v>5.1.1</v>
      </c>
      <c r="P57" s="4" t="s">
        <v>54</v>
      </c>
      <c r="Q57" s="2">
        <f t="shared" si="5"/>
        <v>0</v>
      </c>
      <c r="R57" s="2">
        <f t="shared" si="6"/>
        <v>0</v>
      </c>
      <c r="S57" s="2" t="str">
        <f t="shared" si="7"/>
        <v>Green</v>
      </c>
      <c r="T57" s="4" t="str">
        <f t="shared" si="8"/>
        <v>MIN REQUIREMENTS MET - CONTINUOUS IMPROVEMENT RECOMMENDED</v>
      </c>
      <c r="U57" s="4">
        <f t="shared" si="9"/>
        <v>0</v>
      </c>
    </row>
    <row r="58" spans="1:21" ht="12.75">
      <c r="A58" s="64"/>
      <c r="B58" s="65" t="str">
        <f>+'Data Input'!B69</f>
        <v>5.2.1</v>
      </c>
      <c r="C58" s="2" t="str">
        <f>IF('Data Input'!C69="*",C$7," ")</f>
        <v> </v>
      </c>
      <c r="D58" s="2" t="str">
        <f>IF('Data Input'!D69="*",D$7," ")</f>
        <v> </v>
      </c>
      <c r="E58" s="2">
        <f>IF('Data Input'!E69="*",E$7," ")</f>
        <v>2</v>
      </c>
      <c r="F58" s="89">
        <f aca="true" t="shared" si="22" ref="F58:F68">+SUM(C58:E58)</f>
        <v>2</v>
      </c>
      <c r="H58" s="2" t="s">
        <v>5</v>
      </c>
      <c r="I58" s="2">
        <f aca="true" t="shared" si="23" ref="I58:I68">IF(H58=$L$1,F58*$M$1,IF(H58=$L$2,F58*$M$2,F58*$M$3))</f>
        <v>6</v>
      </c>
      <c r="J58" s="2" t="str">
        <f aca="true" t="shared" si="24" ref="J58:J68">CONCATENATE(F58,H58)</f>
        <v>2F3</v>
      </c>
      <c r="K58" s="2" t="str">
        <f aca="true" t="shared" si="25" ref="K58:K68">IF(J58=$H$88,"A",IF(J58=$I$88,"B",IF(J58=$J$88,"C",IF(J58=$H$89,"D",IF(J58=$I$89,"E",IF(J58=$J$89,"F",IF(J58=$H$90,"G",IF(J58=$I$90,"H","I"))))))))</f>
        <v>G</v>
      </c>
      <c r="O58" s="102" t="str">
        <f t="shared" si="4"/>
        <v>5.2.1</v>
      </c>
      <c r="P58" s="4" t="s">
        <v>68</v>
      </c>
      <c r="Q58" s="2">
        <f t="shared" si="5"/>
        <v>0</v>
      </c>
      <c r="R58" s="2">
        <f t="shared" si="6"/>
        <v>0</v>
      </c>
      <c r="S58" s="2" t="str">
        <f t="shared" si="7"/>
        <v>Green</v>
      </c>
      <c r="T58" s="4" t="str">
        <f t="shared" si="8"/>
        <v>MIN REQUIREMENTS MET - CONTINUOUS IMPROVEMENT RECOMMENDED</v>
      </c>
      <c r="U58" s="4">
        <f t="shared" si="9"/>
        <v>0</v>
      </c>
    </row>
    <row r="59" spans="1:21" ht="12.75">
      <c r="A59" s="64"/>
      <c r="B59" s="65" t="str">
        <f>+'Data Input'!B70</f>
        <v>5.2.2</v>
      </c>
      <c r="C59" s="2" t="str">
        <f>IF('Data Input'!C70="*",C$7," ")</f>
        <v> </v>
      </c>
      <c r="D59" s="2" t="str">
        <f>IF('Data Input'!D70="*",D$7," ")</f>
        <v> </v>
      </c>
      <c r="E59" s="2">
        <f>IF('Data Input'!E70="*",E$7," ")</f>
        <v>2</v>
      </c>
      <c r="F59" s="89">
        <f t="shared" si="22"/>
        <v>2</v>
      </c>
      <c r="H59" s="2" t="s">
        <v>4</v>
      </c>
      <c r="I59" s="2">
        <f t="shared" si="23"/>
        <v>4</v>
      </c>
      <c r="J59" s="2" t="str">
        <f t="shared" si="24"/>
        <v>2F2</v>
      </c>
      <c r="K59" s="2" t="str">
        <f t="shared" si="25"/>
        <v>H</v>
      </c>
      <c r="O59" s="102" t="str">
        <f t="shared" si="4"/>
        <v>5.2.2</v>
      </c>
      <c r="P59" s="4" t="s">
        <v>69</v>
      </c>
      <c r="Q59" s="2">
        <f t="shared" si="5"/>
        <v>0</v>
      </c>
      <c r="R59" s="2">
        <f t="shared" si="6"/>
        <v>0</v>
      </c>
      <c r="S59" s="2" t="str">
        <f t="shared" si="7"/>
        <v>Green</v>
      </c>
      <c r="T59" s="4" t="str">
        <f t="shared" si="8"/>
        <v>MIN REQUIREMENTS MET - CONTINUOUS IMPROVEMENT RECOMMENDED</v>
      </c>
      <c r="U59" s="4">
        <f t="shared" si="9"/>
        <v>0</v>
      </c>
    </row>
    <row r="60" spans="1:21" ht="12.75">
      <c r="A60" s="64"/>
      <c r="B60" s="65" t="str">
        <f>+'Data Input'!B71</f>
        <v>5.2.3</v>
      </c>
      <c r="C60" s="2" t="str">
        <f>IF('Data Input'!C71="*",C$7," ")</f>
        <v> </v>
      </c>
      <c r="D60" s="2" t="str">
        <f>IF('Data Input'!D71="*",D$7," ")</f>
        <v> </v>
      </c>
      <c r="E60" s="2">
        <f>IF('Data Input'!E71="*",E$7," ")</f>
        <v>2</v>
      </c>
      <c r="F60" s="89">
        <f t="shared" si="22"/>
        <v>2</v>
      </c>
      <c r="H60" s="2" t="s">
        <v>4</v>
      </c>
      <c r="I60" s="2">
        <f t="shared" si="23"/>
        <v>4</v>
      </c>
      <c r="J60" s="2" t="str">
        <f t="shared" si="24"/>
        <v>2F2</v>
      </c>
      <c r="K60" s="2" t="str">
        <f t="shared" si="25"/>
        <v>H</v>
      </c>
      <c r="O60" s="102" t="str">
        <f t="shared" si="4"/>
        <v>5.2.3</v>
      </c>
      <c r="P60" s="4" t="s">
        <v>70</v>
      </c>
      <c r="Q60" s="2">
        <f t="shared" si="5"/>
        <v>0</v>
      </c>
      <c r="R60" s="2">
        <f t="shared" si="6"/>
        <v>0</v>
      </c>
      <c r="S60" s="2" t="str">
        <f t="shared" si="7"/>
        <v>Green</v>
      </c>
      <c r="T60" s="4" t="str">
        <f t="shared" si="8"/>
        <v>MIN REQUIREMENTS MET - CONTINUOUS IMPROVEMENT RECOMMENDED</v>
      </c>
      <c r="U60" s="4">
        <f t="shared" si="9"/>
        <v>0</v>
      </c>
    </row>
    <row r="61" spans="1:21" ht="12.75">
      <c r="A61" s="64"/>
      <c r="B61" s="65" t="str">
        <f>+'Data Input'!B72</f>
        <v>5.3.1</v>
      </c>
      <c r="C61" s="2" t="str">
        <f>IF('Data Input'!C72="*",C$7," ")</f>
        <v> </v>
      </c>
      <c r="D61" s="2" t="str">
        <f>IF('Data Input'!D72="*",D$7," ")</f>
        <v> </v>
      </c>
      <c r="E61" s="2">
        <f>IF('Data Input'!E72="*",E$7," ")</f>
        <v>2</v>
      </c>
      <c r="F61" s="89">
        <f t="shared" si="22"/>
        <v>2</v>
      </c>
      <c r="H61" s="2" t="s">
        <v>5</v>
      </c>
      <c r="I61" s="2">
        <f t="shared" si="23"/>
        <v>6</v>
      </c>
      <c r="J61" s="2" t="str">
        <f t="shared" si="24"/>
        <v>2F3</v>
      </c>
      <c r="K61" s="2" t="str">
        <f t="shared" si="25"/>
        <v>G</v>
      </c>
      <c r="O61" s="102" t="str">
        <f t="shared" si="4"/>
        <v>5.3.1</v>
      </c>
      <c r="P61" s="4" t="s">
        <v>71</v>
      </c>
      <c r="Q61" s="2">
        <f t="shared" si="5"/>
        <v>0</v>
      </c>
      <c r="R61" s="2">
        <f t="shared" si="6"/>
        <v>0</v>
      </c>
      <c r="S61" s="2" t="str">
        <f t="shared" si="7"/>
        <v>Green</v>
      </c>
      <c r="T61" s="4" t="str">
        <f t="shared" si="8"/>
        <v>MIN REQUIREMENTS MET - CONTINUOUS IMPROVEMENT RECOMMENDED</v>
      </c>
      <c r="U61" s="4">
        <f t="shared" si="9"/>
        <v>0</v>
      </c>
    </row>
    <row r="62" spans="1:21" ht="12.75">
      <c r="A62" s="64"/>
      <c r="B62" s="65" t="str">
        <f>+'Data Input'!B73</f>
        <v>5.3.2</v>
      </c>
      <c r="C62" s="2" t="str">
        <f>IF('Data Input'!C73="*",C$7," ")</f>
        <v> </v>
      </c>
      <c r="D62" s="2" t="str">
        <f>IF('Data Input'!D73="*",D$7," ")</f>
        <v> </v>
      </c>
      <c r="E62" s="2">
        <f>IF('Data Input'!E73="*",E$7," ")</f>
        <v>2</v>
      </c>
      <c r="F62" s="89">
        <f t="shared" si="22"/>
        <v>2</v>
      </c>
      <c r="H62" s="2" t="s">
        <v>4</v>
      </c>
      <c r="I62" s="2">
        <f t="shared" si="23"/>
        <v>4</v>
      </c>
      <c r="J62" s="2" t="str">
        <f t="shared" si="24"/>
        <v>2F2</v>
      </c>
      <c r="K62" s="2" t="str">
        <f t="shared" si="25"/>
        <v>H</v>
      </c>
      <c r="O62" s="102" t="str">
        <f t="shared" si="4"/>
        <v>5.3.2</v>
      </c>
      <c r="P62" s="4" t="s">
        <v>72</v>
      </c>
      <c r="Q62" s="2">
        <f t="shared" si="5"/>
        <v>0</v>
      </c>
      <c r="R62" s="2">
        <f t="shared" si="6"/>
        <v>0</v>
      </c>
      <c r="S62" s="2" t="str">
        <f t="shared" si="7"/>
        <v>Green</v>
      </c>
      <c r="T62" s="4" t="str">
        <f t="shared" si="8"/>
        <v>MIN REQUIREMENTS MET - CONTINUOUS IMPROVEMENT RECOMMENDED</v>
      </c>
      <c r="U62" s="4">
        <f t="shared" si="9"/>
        <v>0</v>
      </c>
    </row>
    <row r="63" spans="1:21" ht="12.75">
      <c r="A63" s="64"/>
      <c r="B63" s="65" t="str">
        <f>+'Data Input'!B74</f>
        <v>5.4.1</v>
      </c>
      <c r="C63" s="2" t="str">
        <f>IF('Data Input'!C74="*",C$7," ")</f>
        <v> </v>
      </c>
      <c r="D63" s="2" t="str">
        <f>IF('Data Input'!D74="*",D$7," ")</f>
        <v> </v>
      </c>
      <c r="E63" s="2">
        <f>IF('Data Input'!E74="*",E$7," ")</f>
        <v>2</v>
      </c>
      <c r="F63" s="89">
        <f t="shared" si="22"/>
        <v>2</v>
      </c>
      <c r="H63" s="2" t="s">
        <v>6</v>
      </c>
      <c r="I63" s="2">
        <f t="shared" si="23"/>
        <v>2</v>
      </c>
      <c r="J63" s="2" t="str">
        <f t="shared" si="24"/>
        <v>2F1</v>
      </c>
      <c r="K63" s="2" t="str">
        <f t="shared" si="25"/>
        <v>I</v>
      </c>
      <c r="O63" s="102" t="str">
        <f t="shared" si="4"/>
        <v>5.4.1</v>
      </c>
      <c r="P63" s="4" t="s">
        <v>73</v>
      </c>
      <c r="Q63" s="2">
        <f t="shared" si="5"/>
        <v>0</v>
      </c>
      <c r="R63" s="2">
        <f t="shared" si="6"/>
        <v>0</v>
      </c>
      <c r="S63" s="2" t="str">
        <f t="shared" si="7"/>
        <v>Green</v>
      </c>
      <c r="T63" s="4" t="str">
        <f t="shared" si="8"/>
        <v>MIN REQUIREMENTS MET - CONTINUOUS IMPROVEMENT RECOMMENDED</v>
      </c>
      <c r="U63" s="4">
        <f t="shared" si="9"/>
        <v>0</v>
      </c>
    </row>
    <row r="64" spans="1:21" ht="12.75">
      <c r="A64" s="64"/>
      <c r="B64" s="65" t="str">
        <f>+'Data Input'!B75</f>
        <v>5.4.2</v>
      </c>
      <c r="C64" s="2" t="str">
        <f>IF('Data Input'!C75="*",C$7," ")</f>
        <v> </v>
      </c>
      <c r="D64" s="2" t="str">
        <f>IF('Data Input'!D75="*",D$7," ")</f>
        <v> </v>
      </c>
      <c r="E64" s="2">
        <f>IF('Data Input'!E75="*",E$7," ")</f>
        <v>2</v>
      </c>
      <c r="F64" s="89">
        <f t="shared" si="22"/>
        <v>2</v>
      </c>
      <c r="H64" s="2" t="s">
        <v>5</v>
      </c>
      <c r="I64" s="2">
        <f t="shared" si="23"/>
        <v>6</v>
      </c>
      <c r="J64" s="2" t="str">
        <f t="shared" si="24"/>
        <v>2F3</v>
      </c>
      <c r="K64" s="2" t="str">
        <f t="shared" si="25"/>
        <v>G</v>
      </c>
      <c r="O64" s="102" t="str">
        <f t="shared" si="4"/>
        <v>5.4.2</v>
      </c>
      <c r="P64" s="4" t="s">
        <v>74</v>
      </c>
      <c r="Q64" s="2">
        <f t="shared" si="5"/>
        <v>0</v>
      </c>
      <c r="R64" s="2">
        <f t="shared" si="6"/>
        <v>0</v>
      </c>
      <c r="S64" s="2" t="str">
        <f t="shared" si="7"/>
        <v>Green</v>
      </c>
      <c r="T64" s="4" t="str">
        <f t="shared" si="8"/>
        <v>MIN REQUIREMENTS MET - CONTINUOUS IMPROVEMENT RECOMMENDED</v>
      </c>
      <c r="U64" s="4">
        <f t="shared" si="9"/>
        <v>0</v>
      </c>
    </row>
    <row r="65" spans="1:21" ht="12.75">
      <c r="A65" s="64"/>
      <c r="B65" s="65" t="str">
        <f>+'Data Input'!B76</f>
        <v>5.4.3</v>
      </c>
      <c r="C65" s="2" t="str">
        <f>IF('Data Input'!C76="*",C$7," ")</f>
        <v> </v>
      </c>
      <c r="D65" s="2" t="str">
        <f>IF('Data Input'!D76="*",D$7," ")</f>
        <v> </v>
      </c>
      <c r="E65" s="2">
        <f>IF('Data Input'!E76="*",E$7," ")</f>
        <v>2</v>
      </c>
      <c r="F65" s="89">
        <f t="shared" si="22"/>
        <v>2</v>
      </c>
      <c r="H65" s="2" t="s">
        <v>5</v>
      </c>
      <c r="I65" s="2">
        <f t="shared" si="23"/>
        <v>6</v>
      </c>
      <c r="J65" s="2" t="str">
        <f t="shared" si="24"/>
        <v>2F3</v>
      </c>
      <c r="K65" s="2" t="str">
        <f t="shared" si="25"/>
        <v>G</v>
      </c>
      <c r="O65" s="102" t="str">
        <f t="shared" si="4"/>
        <v>5.4.3</v>
      </c>
      <c r="P65" s="4" t="s">
        <v>75</v>
      </c>
      <c r="Q65" s="2">
        <f t="shared" si="5"/>
        <v>0</v>
      </c>
      <c r="R65" s="2">
        <f t="shared" si="6"/>
        <v>0</v>
      </c>
      <c r="S65" s="2" t="str">
        <f t="shared" si="7"/>
        <v>Green</v>
      </c>
      <c r="T65" s="4" t="str">
        <f t="shared" si="8"/>
        <v>MIN REQUIREMENTS MET - CONTINUOUS IMPROVEMENT RECOMMENDED</v>
      </c>
      <c r="U65" s="4">
        <f t="shared" si="9"/>
        <v>0</v>
      </c>
    </row>
    <row r="66" spans="1:21" ht="12.75">
      <c r="A66" s="64"/>
      <c r="B66" s="65" t="str">
        <f>+'Data Input'!B77</f>
        <v>5.5.1</v>
      </c>
      <c r="C66" s="2" t="str">
        <f>IF('Data Input'!C77="*",C$7," ")</f>
        <v> </v>
      </c>
      <c r="D66" s="2" t="str">
        <f>IF('Data Input'!D77="*",D$7," ")</f>
        <v> </v>
      </c>
      <c r="E66" s="2">
        <f>IF('Data Input'!E77="*",E$7," ")</f>
        <v>2</v>
      </c>
      <c r="F66" s="89">
        <f t="shared" si="22"/>
        <v>2</v>
      </c>
      <c r="H66" s="2" t="s">
        <v>4</v>
      </c>
      <c r="I66" s="2">
        <f t="shared" si="23"/>
        <v>4</v>
      </c>
      <c r="J66" s="2" t="str">
        <f t="shared" si="24"/>
        <v>2F2</v>
      </c>
      <c r="K66" s="2" t="str">
        <f t="shared" si="25"/>
        <v>H</v>
      </c>
      <c r="O66" s="102" t="str">
        <f t="shared" si="4"/>
        <v>5.5.1</v>
      </c>
      <c r="P66" s="4" t="s">
        <v>76</v>
      </c>
      <c r="Q66" s="2">
        <f t="shared" si="5"/>
        <v>0</v>
      </c>
      <c r="R66" s="2">
        <f t="shared" si="6"/>
        <v>0</v>
      </c>
      <c r="S66" s="2" t="str">
        <f t="shared" si="7"/>
        <v>Green</v>
      </c>
      <c r="T66" s="4" t="str">
        <f t="shared" si="8"/>
        <v>MIN REQUIREMENTS MET - CONTINUOUS IMPROVEMENT RECOMMENDED</v>
      </c>
      <c r="U66" s="4">
        <f t="shared" si="9"/>
        <v>0</v>
      </c>
    </row>
    <row r="67" spans="1:21" ht="12.75">
      <c r="A67" s="64"/>
      <c r="B67" s="65" t="str">
        <f>+'Data Input'!B78</f>
        <v>5.6.1</v>
      </c>
      <c r="C67" s="2" t="str">
        <f>IF('Data Input'!C78="*",C$7," ")</f>
        <v> </v>
      </c>
      <c r="D67" s="2" t="str">
        <f>IF('Data Input'!D78="*",D$7," ")</f>
        <v> </v>
      </c>
      <c r="E67" s="2">
        <f>IF('Data Input'!E78="*",E$7," ")</f>
        <v>2</v>
      </c>
      <c r="F67" s="89">
        <f t="shared" si="22"/>
        <v>2</v>
      </c>
      <c r="H67" s="2" t="s">
        <v>5</v>
      </c>
      <c r="I67" s="2">
        <f t="shared" si="23"/>
        <v>6</v>
      </c>
      <c r="J67" s="2" t="str">
        <f t="shared" si="24"/>
        <v>2F3</v>
      </c>
      <c r="K67" s="2" t="str">
        <f t="shared" si="25"/>
        <v>G</v>
      </c>
      <c r="O67" s="102" t="str">
        <f t="shared" si="4"/>
        <v>5.6.1</v>
      </c>
      <c r="P67" s="4" t="s">
        <v>65</v>
      </c>
      <c r="Q67" s="2">
        <f t="shared" si="5"/>
        <v>0</v>
      </c>
      <c r="R67" s="2">
        <f t="shared" si="6"/>
        <v>0</v>
      </c>
      <c r="S67" s="2" t="str">
        <f t="shared" si="7"/>
        <v>Green</v>
      </c>
      <c r="T67" s="4" t="str">
        <f t="shared" si="8"/>
        <v>MIN REQUIREMENTS MET - CONTINUOUS IMPROVEMENT RECOMMENDED</v>
      </c>
      <c r="U67" s="4">
        <f t="shared" si="9"/>
        <v>0</v>
      </c>
    </row>
    <row r="68" spans="1:21" ht="12.75">
      <c r="A68" s="68"/>
      <c r="B68" s="67" t="str">
        <f>+'Data Input'!B79</f>
        <v>5.6.2</v>
      </c>
      <c r="C68" s="2" t="str">
        <f>IF('Data Input'!C79="*",C$7," ")</f>
        <v> </v>
      </c>
      <c r="D68" s="2" t="str">
        <f>IF('Data Input'!D79="*",D$7," ")</f>
        <v> </v>
      </c>
      <c r="E68" s="2">
        <f>IF('Data Input'!E79="*",E$7," ")</f>
        <v>2</v>
      </c>
      <c r="F68" s="89">
        <f t="shared" si="22"/>
        <v>2</v>
      </c>
      <c r="H68" s="2" t="s">
        <v>4</v>
      </c>
      <c r="I68" s="2">
        <f t="shared" si="23"/>
        <v>4</v>
      </c>
      <c r="J68" s="2" t="str">
        <f t="shared" si="24"/>
        <v>2F2</v>
      </c>
      <c r="K68" s="2" t="str">
        <f t="shared" si="25"/>
        <v>H</v>
      </c>
      <c r="L68" s="4" t="s">
        <v>18</v>
      </c>
      <c r="M68" s="2">
        <f>SUM(I57:I68)</f>
        <v>54</v>
      </c>
      <c r="O68" s="102" t="str">
        <f t="shared" si="4"/>
        <v>5.6.2</v>
      </c>
      <c r="P68" s="4" t="s">
        <v>66</v>
      </c>
      <c r="Q68" s="2">
        <f t="shared" si="5"/>
        <v>0</v>
      </c>
      <c r="R68" s="2">
        <f t="shared" si="6"/>
        <v>0</v>
      </c>
      <c r="S68" s="2" t="str">
        <f t="shared" si="7"/>
        <v>Green</v>
      </c>
      <c r="T68" s="4" t="str">
        <f t="shared" si="8"/>
        <v>MIN REQUIREMENTS MET - CONTINUOUS IMPROVEMENT RECOMMENDED</v>
      </c>
      <c r="U68" s="4">
        <f t="shared" si="9"/>
        <v>0</v>
      </c>
    </row>
    <row r="69" spans="1:21" ht="12.75">
      <c r="A69" s="13"/>
      <c r="B69" s="13"/>
      <c r="F69" s="89"/>
      <c r="O69" s="102"/>
      <c r="U69" s="4">
        <f t="shared" si="9"/>
        <v>0</v>
      </c>
    </row>
    <row r="70" spans="1:21" ht="12.75">
      <c r="A70" s="62">
        <v>6</v>
      </c>
      <c r="B70" s="63" t="str">
        <f>+'Data Input'!B81</f>
        <v>6.1.1</v>
      </c>
      <c r="C70" s="2" t="str">
        <f>IF('Data Input'!C81="*",C$7," ")</f>
        <v> </v>
      </c>
      <c r="D70" s="2" t="str">
        <f>IF('Data Input'!D81="*",D$7," ")</f>
        <v> </v>
      </c>
      <c r="E70" s="2">
        <f>IF('Data Input'!E81="*",E$7," ")</f>
        <v>2</v>
      </c>
      <c r="F70" s="89">
        <f>+SUM(C70:E70)</f>
        <v>2</v>
      </c>
      <c r="H70" s="2" t="s">
        <v>6</v>
      </c>
      <c r="I70" s="2">
        <f>IF(H70=$L$1,F70*$M$1,IF(H70=$L$2,F70*$M$2,F70*$M$3))</f>
        <v>2</v>
      </c>
      <c r="J70" s="2" t="str">
        <f>CONCATENATE(F70,H70)</f>
        <v>2F1</v>
      </c>
      <c r="K70" s="2" t="str">
        <f>IF(J70=$H$88,"A",IF(J70=$I$88,"B",IF(J70=$J$88,"C",IF(J70=$H$89,"D",IF(J70=$I$89,"E",IF(J70=$J$89,"F",IF(J70=$H$90,"G",IF(J70=$I$90,"H","I"))))))))</f>
        <v>I</v>
      </c>
      <c r="O70" s="102" t="str">
        <f t="shared" si="4"/>
        <v>6.1.1</v>
      </c>
      <c r="P70" s="4" t="s">
        <v>54</v>
      </c>
      <c r="Q70" s="2">
        <f t="shared" si="5"/>
        <v>0</v>
      </c>
      <c r="R70" s="2">
        <f t="shared" si="6"/>
        <v>0</v>
      </c>
      <c r="S70" s="2" t="str">
        <f t="shared" si="7"/>
        <v>Green</v>
      </c>
      <c r="T70" s="4" t="str">
        <f t="shared" si="8"/>
        <v>MIN REQUIREMENTS MET - CONTINUOUS IMPROVEMENT RECOMMENDED</v>
      </c>
      <c r="U70" s="4">
        <f t="shared" si="9"/>
        <v>0</v>
      </c>
    </row>
    <row r="71" spans="1:21" ht="12.75">
      <c r="A71" s="64"/>
      <c r="B71" s="65" t="str">
        <f>+'Data Input'!B82</f>
        <v>6.2.1</v>
      </c>
      <c r="C71" s="2" t="str">
        <f>IF('Data Input'!C82="*",C$7," ")</f>
        <v> </v>
      </c>
      <c r="D71" s="2" t="str">
        <f>IF('Data Input'!D82="*",D$7," ")</f>
        <v> </v>
      </c>
      <c r="E71" s="2">
        <f>IF('Data Input'!E82="*",E$7," ")</f>
        <v>2</v>
      </c>
      <c r="F71" s="89">
        <f aca="true" t="shared" si="26" ref="F71:F83">+SUM(C71:E71)</f>
        <v>2</v>
      </c>
      <c r="H71" s="2" t="s">
        <v>4</v>
      </c>
      <c r="I71" s="2">
        <f aca="true" t="shared" si="27" ref="I71:I83">IF(H71=$L$1,F71*$M$1,IF(H71=$L$2,F71*$M$2,F71*$M$3))</f>
        <v>4</v>
      </c>
      <c r="J71" s="2" t="str">
        <f aca="true" t="shared" si="28" ref="J71:J83">CONCATENATE(F71,H71)</f>
        <v>2F2</v>
      </c>
      <c r="K71" s="2" t="str">
        <f aca="true" t="shared" si="29" ref="K71:K83">IF(J71=$H$88,"A",IF(J71=$I$88,"B",IF(J71=$J$88,"C",IF(J71=$H$89,"D",IF(J71=$I$89,"E",IF(J71=$J$89,"F",IF(J71=$H$90,"G",IF(J71=$I$90,"H","I"))))))))</f>
        <v>H</v>
      </c>
      <c r="O71" s="102" t="str">
        <f t="shared" si="4"/>
        <v>6.2.1</v>
      </c>
      <c r="P71" s="4" t="s">
        <v>77</v>
      </c>
      <c r="Q71" s="2">
        <f t="shared" si="5"/>
        <v>0</v>
      </c>
      <c r="R71" s="2">
        <f t="shared" si="6"/>
        <v>0</v>
      </c>
      <c r="S71" s="2" t="str">
        <f t="shared" si="7"/>
        <v>Green</v>
      </c>
      <c r="T71" s="4" t="str">
        <f t="shared" si="8"/>
        <v>MIN REQUIREMENTS MET - CONTINUOUS IMPROVEMENT RECOMMENDED</v>
      </c>
      <c r="U71" s="4">
        <f t="shared" si="9"/>
        <v>0</v>
      </c>
    </row>
    <row r="72" spans="1:21" ht="12.75">
      <c r="A72" s="64"/>
      <c r="B72" s="65" t="str">
        <f>+'Data Input'!B83</f>
        <v>6.2.2</v>
      </c>
      <c r="C72" s="2" t="str">
        <f>IF('Data Input'!C83="*",C$7," ")</f>
        <v> </v>
      </c>
      <c r="D72" s="2" t="str">
        <f>IF('Data Input'!D83="*",D$7," ")</f>
        <v> </v>
      </c>
      <c r="E72" s="2">
        <f>IF('Data Input'!E83="*",E$7," ")</f>
        <v>2</v>
      </c>
      <c r="F72" s="89">
        <f t="shared" si="26"/>
        <v>2</v>
      </c>
      <c r="H72" s="2" t="s">
        <v>5</v>
      </c>
      <c r="I72" s="2">
        <f t="shared" si="27"/>
        <v>6</v>
      </c>
      <c r="J72" s="2" t="str">
        <f t="shared" si="28"/>
        <v>2F3</v>
      </c>
      <c r="K72" s="2" t="str">
        <f t="shared" si="29"/>
        <v>G</v>
      </c>
      <c r="O72" s="102" t="str">
        <f t="shared" si="4"/>
        <v>6.2.2</v>
      </c>
      <c r="P72" s="4" t="s">
        <v>78</v>
      </c>
      <c r="Q72" s="2">
        <f t="shared" si="5"/>
        <v>0</v>
      </c>
      <c r="R72" s="2">
        <f t="shared" si="6"/>
        <v>0</v>
      </c>
      <c r="S72" s="2" t="str">
        <f t="shared" si="7"/>
        <v>Green</v>
      </c>
      <c r="T72" s="4" t="str">
        <f t="shared" si="8"/>
        <v>MIN REQUIREMENTS MET - CONTINUOUS IMPROVEMENT RECOMMENDED</v>
      </c>
      <c r="U72" s="4">
        <f t="shared" si="9"/>
        <v>0</v>
      </c>
    </row>
    <row r="73" spans="1:21" ht="12.75">
      <c r="A73" s="64"/>
      <c r="B73" s="65" t="str">
        <f>+'Data Input'!B84</f>
        <v>6.3.1</v>
      </c>
      <c r="C73" s="2" t="str">
        <f>IF('Data Input'!C84="*",C$7," ")</f>
        <v> </v>
      </c>
      <c r="D73" s="2" t="str">
        <f>IF('Data Input'!D84="*",D$7," ")</f>
        <v> </v>
      </c>
      <c r="E73" s="2">
        <f>IF('Data Input'!E84="*",E$7," ")</f>
        <v>2</v>
      </c>
      <c r="F73" s="89">
        <f t="shared" si="26"/>
        <v>2</v>
      </c>
      <c r="H73" s="2" t="s">
        <v>5</v>
      </c>
      <c r="I73" s="2">
        <f t="shared" si="27"/>
        <v>6</v>
      </c>
      <c r="J73" s="2" t="str">
        <f t="shared" si="28"/>
        <v>2F3</v>
      </c>
      <c r="K73" s="2" t="str">
        <f t="shared" si="29"/>
        <v>G</v>
      </c>
      <c r="O73" s="102" t="str">
        <f t="shared" si="4"/>
        <v>6.3.1</v>
      </c>
      <c r="P73" s="4" t="s">
        <v>79</v>
      </c>
      <c r="Q73" s="2">
        <f t="shared" si="5"/>
        <v>0</v>
      </c>
      <c r="R73" s="2">
        <f t="shared" si="6"/>
        <v>0</v>
      </c>
      <c r="S73" s="2" t="str">
        <f t="shared" si="7"/>
        <v>Green</v>
      </c>
      <c r="T73" s="4" t="str">
        <f t="shared" si="8"/>
        <v>MIN REQUIREMENTS MET - CONTINUOUS IMPROVEMENT RECOMMENDED</v>
      </c>
      <c r="U73" s="4">
        <f t="shared" si="9"/>
        <v>0</v>
      </c>
    </row>
    <row r="74" spans="1:21" ht="12.75">
      <c r="A74" s="64"/>
      <c r="B74" s="65" t="str">
        <f>+'Data Input'!B85</f>
        <v>6.3.2</v>
      </c>
      <c r="C74" s="2" t="str">
        <f>IF('Data Input'!C85="*",C$7," ")</f>
        <v> </v>
      </c>
      <c r="D74" s="2" t="str">
        <f>IF('Data Input'!D85="*",D$7," ")</f>
        <v> </v>
      </c>
      <c r="E74" s="2">
        <f>IF('Data Input'!E85="*",E$7," ")</f>
        <v>2</v>
      </c>
      <c r="F74" s="89">
        <f t="shared" si="26"/>
        <v>2</v>
      </c>
      <c r="H74" s="2" t="s">
        <v>6</v>
      </c>
      <c r="I74" s="2">
        <f t="shared" si="27"/>
        <v>2</v>
      </c>
      <c r="J74" s="2" t="str">
        <f t="shared" si="28"/>
        <v>2F1</v>
      </c>
      <c r="K74" s="2" t="str">
        <f t="shared" si="29"/>
        <v>I</v>
      </c>
      <c r="O74" s="102" t="str">
        <f aca="true" t="shared" si="30" ref="O74:O83">+B74</f>
        <v>6.3.2</v>
      </c>
      <c r="P74" s="4" t="s">
        <v>80</v>
      </c>
      <c r="Q74" s="2">
        <f aca="true" t="shared" si="31" ref="Q74:Q83">IF(F74=2,0,IF(F74=1,1,2))</f>
        <v>0</v>
      </c>
      <c r="R74" s="2">
        <f aca="true" t="shared" si="32" ref="R74:R83">IF(H74=$L$1,Q74*$M$1,IF(H74=$L$2,Q74*$M$2,Q74*$M$3))</f>
        <v>0</v>
      </c>
      <c r="S74" s="2" t="str">
        <f aca="true" t="shared" si="33" ref="S74:S83">IF(R74=0,"Green",IF(R74=6,"Red","Amber"))</f>
        <v>Green</v>
      </c>
      <c r="T74" s="4" t="str">
        <f aca="true" t="shared" si="34" ref="T74:T83">IF(R74=0,"MIN REQUIREMENTS MET - CONTINUOUS IMPROVEMENT RECOMMENDED",IF(R74=1,"ACTION REQUIRED - RISK LEVEL 1",IF(R74=2,"ACTION REQUIRED - RISK LEVEL 2",IF(R74=3,"ACTION REQUIRED - RISK LEVEL 3",IF(R74=4,"ACTION REQUIRED - RISK LEVEL 4","IMMEDIATE ACTION REQUIRED - RISK LEVEL 5")))))</f>
        <v>MIN REQUIREMENTS MET - CONTINUOUS IMPROVEMENT RECOMMENDED</v>
      </c>
      <c r="U74" s="4">
        <f aca="true" t="shared" si="35" ref="U74:U83">IF(J74="0F3",1,0)</f>
        <v>0</v>
      </c>
    </row>
    <row r="75" spans="1:21" ht="12.75">
      <c r="A75" s="64"/>
      <c r="B75" s="65" t="str">
        <f>+'Data Input'!B86</f>
        <v>6.3.3</v>
      </c>
      <c r="C75" s="2" t="str">
        <f>IF('Data Input'!C86="*",C$7," ")</f>
        <v> </v>
      </c>
      <c r="D75" s="2" t="str">
        <f>IF('Data Input'!D86="*",D$7," ")</f>
        <v> </v>
      </c>
      <c r="E75" s="2">
        <f>IF('Data Input'!E86="*",E$7," ")</f>
        <v>2</v>
      </c>
      <c r="F75" s="89">
        <f t="shared" si="26"/>
        <v>2</v>
      </c>
      <c r="H75" s="2" t="s">
        <v>4</v>
      </c>
      <c r="I75" s="2">
        <f t="shared" si="27"/>
        <v>4</v>
      </c>
      <c r="J75" s="2" t="str">
        <f t="shared" si="28"/>
        <v>2F2</v>
      </c>
      <c r="K75" s="2" t="str">
        <f t="shared" si="29"/>
        <v>H</v>
      </c>
      <c r="O75" s="102" t="str">
        <f t="shared" si="30"/>
        <v>6.3.3</v>
      </c>
      <c r="P75" s="4" t="s">
        <v>81</v>
      </c>
      <c r="Q75" s="2">
        <f t="shared" si="31"/>
        <v>0</v>
      </c>
      <c r="R75" s="2">
        <f t="shared" si="32"/>
        <v>0</v>
      </c>
      <c r="S75" s="2" t="str">
        <f t="shared" si="33"/>
        <v>Green</v>
      </c>
      <c r="T75" s="4" t="str">
        <f t="shared" si="34"/>
        <v>MIN REQUIREMENTS MET - CONTINUOUS IMPROVEMENT RECOMMENDED</v>
      </c>
      <c r="U75" s="4">
        <f t="shared" si="35"/>
        <v>0</v>
      </c>
    </row>
    <row r="76" spans="1:21" ht="12.75">
      <c r="A76" s="64"/>
      <c r="B76" s="65" t="str">
        <f>+'Data Input'!B87</f>
        <v>6.4.1</v>
      </c>
      <c r="C76" s="2" t="str">
        <f>IF('Data Input'!C87="*",C$7," ")</f>
        <v> </v>
      </c>
      <c r="D76" s="2" t="str">
        <f>IF('Data Input'!D87="*",D$7," ")</f>
        <v> </v>
      </c>
      <c r="E76" s="2">
        <f>IF('Data Input'!E87="*",E$7," ")</f>
        <v>2</v>
      </c>
      <c r="F76" s="89">
        <f t="shared" si="26"/>
        <v>2</v>
      </c>
      <c r="H76" s="2" t="s">
        <v>4</v>
      </c>
      <c r="I76" s="2">
        <f t="shared" si="27"/>
        <v>4</v>
      </c>
      <c r="J76" s="2" t="str">
        <f t="shared" si="28"/>
        <v>2F2</v>
      </c>
      <c r="K76" s="2" t="str">
        <f t="shared" si="29"/>
        <v>H</v>
      </c>
      <c r="O76" s="102" t="str">
        <f t="shared" si="30"/>
        <v>6.4.1</v>
      </c>
      <c r="P76" s="4" t="s">
        <v>82</v>
      </c>
      <c r="Q76" s="2">
        <f t="shared" si="31"/>
        <v>0</v>
      </c>
      <c r="R76" s="2">
        <f t="shared" si="32"/>
        <v>0</v>
      </c>
      <c r="S76" s="2" t="str">
        <f t="shared" si="33"/>
        <v>Green</v>
      </c>
      <c r="T76" s="4" t="str">
        <f t="shared" si="34"/>
        <v>MIN REQUIREMENTS MET - CONTINUOUS IMPROVEMENT RECOMMENDED</v>
      </c>
      <c r="U76" s="4">
        <f t="shared" si="35"/>
        <v>0</v>
      </c>
    </row>
    <row r="77" spans="1:21" ht="12.75">
      <c r="A77" s="64"/>
      <c r="B77" s="65" t="str">
        <f>+'Data Input'!B88</f>
        <v>6.4.2</v>
      </c>
      <c r="C77" s="2" t="str">
        <f>IF('Data Input'!C88="*",C$7," ")</f>
        <v> </v>
      </c>
      <c r="D77" s="2" t="str">
        <f>IF('Data Input'!D88="*",D$7," ")</f>
        <v> </v>
      </c>
      <c r="E77" s="2">
        <f>IF('Data Input'!E88="*",E$7," ")</f>
        <v>2</v>
      </c>
      <c r="F77" s="89">
        <f t="shared" si="26"/>
        <v>2</v>
      </c>
      <c r="H77" s="2" t="s">
        <v>4</v>
      </c>
      <c r="I77" s="2">
        <f t="shared" si="27"/>
        <v>4</v>
      </c>
      <c r="J77" s="2" t="str">
        <f t="shared" si="28"/>
        <v>2F2</v>
      </c>
      <c r="K77" s="2" t="str">
        <f t="shared" si="29"/>
        <v>H</v>
      </c>
      <c r="O77" s="102" t="str">
        <f t="shared" si="30"/>
        <v>6.4.2</v>
      </c>
      <c r="P77" s="4" t="s">
        <v>83</v>
      </c>
      <c r="Q77" s="2">
        <f t="shared" si="31"/>
        <v>0</v>
      </c>
      <c r="R77" s="2">
        <f t="shared" si="32"/>
        <v>0</v>
      </c>
      <c r="S77" s="2" t="str">
        <f t="shared" si="33"/>
        <v>Green</v>
      </c>
      <c r="T77" s="4" t="str">
        <f t="shared" si="34"/>
        <v>MIN REQUIREMENTS MET - CONTINUOUS IMPROVEMENT RECOMMENDED</v>
      </c>
      <c r="U77" s="4">
        <f t="shared" si="35"/>
        <v>0</v>
      </c>
    </row>
    <row r="78" spans="1:21" ht="12.75">
      <c r="A78" s="64"/>
      <c r="B78" s="65" t="str">
        <f>+'Data Input'!B89</f>
        <v>6.5.1</v>
      </c>
      <c r="C78" s="2" t="str">
        <f>IF('Data Input'!C89="*",C$7," ")</f>
        <v> </v>
      </c>
      <c r="D78" s="2" t="str">
        <f>IF('Data Input'!D89="*",D$7," ")</f>
        <v> </v>
      </c>
      <c r="E78" s="2">
        <f>IF('Data Input'!E89="*",E$7," ")</f>
        <v>2</v>
      </c>
      <c r="F78" s="89">
        <f t="shared" si="26"/>
        <v>2</v>
      </c>
      <c r="H78" s="2" t="s">
        <v>4</v>
      </c>
      <c r="I78" s="2">
        <f t="shared" si="27"/>
        <v>4</v>
      </c>
      <c r="J78" s="2" t="str">
        <f t="shared" si="28"/>
        <v>2F2</v>
      </c>
      <c r="K78" s="2" t="str">
        <f t="shared" si="29"/>
        <v>H</v>
      </c>
      <c r="O78" s="102" t="str">
        <f t="shared" si="30"/>
        <v>6.5.1</v>
      </c>
      <c r="P78" s="4" t="s">
        <v>84</v>
      </c>
      <c r="Q78" s="2">
        <f t="shared" si="31"/>
        <v>0</v>
      </c>
      <c r="R78" s="2">
        <f t="shared" si="32"/>
        <v>0</v>
      </c>
      <c r="S78" s="2" t="str">
        <f t="shared" si="33"/>
        <v>Green</v>
      </c>
      <c r="T78" s="4" t="str">
        <f t="shared" si="34"/>
        <v>MIN REQUIREMENTS MET - CONTINUOUS IMPROVEMENT RECOMMENDED</v>
      </c>
      <c r="U78" s="4">
        <f t="shared" si="35"/>
        <v>0</v>
      </c>
    </row>
    <row r="79" spans="1:21" ht="12.75">
      <c r="A79" s="64"/>
      <c r="B79" s="65" t="str">
        <f>+'Data Input'!B90</f>
        <v>6.5.2</v>
      </c>
      <c r="C79" s="2" t="str">
        <f>IF('Data Input'!C90="*",C$7," ")</f>
        <v> </v>
      </c>
      <c r="D79" s="2" t="str">
        <f>IF('Data Input'!D90="*",D$7," ")</f>
        <v> </v>
      </c>
      <c r="E79" s="2">
        <f>IF('Data Input'!E90="*",E$7," ")</f>
        <v>2</v>
      </c>
      <c r="F79" s="89">
        <f t="shared" si="26"/>
        <v>2</v>
      </c>
      <c r="H79" s="2" t="s">
        <v>5</v>
      </c>
      <c r="I79" s="2">
        <f t="shared" si="27"/>
        <v>6</v>
      </c>
      <c r="J79" s="2" t="str">
        <f t="shared" si="28"/>
        <v>2F3</v>
      </c>
      <c r="K79" s="2" t="str">
        <f t="shared" si="29"/>
        <v>G</v>
      </c>
      <c r="O79" s="102" t="str">
        <f t="shared" si="30"/>
        <v>6.5.2</v>
      </c>
      <c r="P79" s="4" t="s">
        <v>85</v>
      </c>
      <c r="Q79" s="2">
        <f t="shared" si="31"/>
        <v>0</v>
      </c>
      <c r="R79" s="2">
        <f t="shared" si="32"/>
        <v>0</v>
      </c>
      <c r="S79" s="2" t="str">
        <f t="shared" si="33"/>
        <v>Green</v>
      </c>
      <c r="T79" s="4" t="str">
        <f t="shared" si="34"/>
        <v>MIN REQUIREMENTS MET - CONTINUOUS IMPROVEMENT RECOMMENDED</v>
      </c>
      <c r="U79" s="4">
        <f t="shared" si="35"/>
        <v>0</v>
      </c>
    </row>
    <row r="80" spans="1:21" ht="12.75">
      <c r="A80" s="64"/>
      <c r="B80" s="65" t="str">
        <f>+'Data Input'!B91</f>
        <v>6.5.3</v>
      </c>
      <c r="C80" s="2" t="str">
        <f>IF('Data Input'!C91="*",C$7," ")</f>
        <v> </v>
      </c>
      <c r="D80" s="2" t="str">
        <f>IF('Data Input'!D91="*",D$7," ")</f>
        <v> </v>
      </c>
      <c r="E80" s="2">
        <f>IF('Data Input'!E91="*",E$7," ")</f>
        <v>2</v>
      </c>
      <c r="F80" s="89">
        <f t="shared" si="26"/>
        <v>2</v>
      </c>
      <c r="H80" s="2" t="s">
        <v>4</v>
      </c>
      <c r="I80" s="2">
        <f t="shared" si="27"/>
        <v>4</v>
      </c>
      <c r="J80" s="2" t="str">
        <f t="shared" si="28"/>
        <v>2F2</v>
      </c>
      <c r="K80" s="2" t="str">
        <f t="shared" si="29"/>
        <v>H</v>
      </c>
      <c r="O80" s="102" t="str">
        <f t="shared" si="30"/>
        <v>6.5.3</v>
      </c>
      <c r="P80" s="4" t="s">
        <v>86</v>
      </c>
      <c r="Q80" s="2">
        <f t="shared" si="31"/>
        <v>0</v>
      </c>
      <c r="R80" s="2">
        <f t="shared" si="32"/>
        <v>0</v>
      </c>
      <c r="S80" s="2" t="str">
        <f t="shared" si="33"/>
        <v>Green</v>
      </c>
      <c r="T80" s="4" t="str">
        <f t="shared" si="34"/>
        <v>MIN REQUIREMENTS MET - CONTINUOUS IMPROVEMENT RECOMMENDED</v>
      </c>
      <c r="U80" s="4">
        <f t="shared" si="35"/>
        <v>0</v>
      </c>
    </row>
    <row r="81" spans="1:21" ht="12.75">
      <c r="A81" s="64"/>
      <c r="B81" s="65" t="str">
        <f>+'Data Input'!B92</f>
        <v>6.6.1</v>
      </c>
      <c r="C81" s="2" t="str">
        <f>IF('Data Input'!C92="*",C$7," ")</f>
        <v> </v>
      </c>
      <c r="D81" s="2" t="str">
        <f>IF('Data Input'!D92="*",D$7," ")</f>
        <v> </v>
      </c>
      <c r="E81" s="2">
        <f>IF('Data Input'!E92="*",E$7," ")</f>
        <v>2</v>
      </c>
      <c r="F81" s="89">
        <f t="shared" si="26"/>
        <v>2</v>
      </c>
      <c r="H81" s="2" t="s">
        <v>5</v>
      </c>
      <c r="I81" s="2">
        <f t="shared" si="27"/>
        <v>6</v>
      </c>
      <c r="J81" s="2" t="str">
        <f t="shared" si="28"/>
        <v>2F3</v>
      </c>
      <c r="K81" s="2" t="str">
        <f t="shared" si="29"/>
        <v>G</v>
      </c>
      <c r="O81" s="102" t="str">
        <f t="shared" si="30"/>
        <v>6.6.1</v>
      </c>
      <c r="P81" s="4" t="s">
        <v>188</v>
      </c>
      <c r="Q81" s="2">
        <f t="shared" si="31"/>
        <v>0</v>
      </c>
      <c r="R81" s="2">
        <f t="shared" si="32"/>
        <v>0</v>
      </c>
      <c r="S81" s="2" t="str">
        <f t="shared" si="33"/>
        <v>Green</v>
      </c>
      <c r="T81" s="4" t="str">
        <f t="shared" si="34"/>
        <v>MIN REQUIREMENTS MET - CONTINUOUS IMPROVEMENT RECOMMENDED</v>
      </c>
      <c r="U81" s="4">
        <f t="shared" si="35"/>
        <v>0</v>
      </c>
    </row>
    <row r="82" spans="1:21" ht="12.75">
      <c r="A82" s="64"/>
      <c r="B82" s="65" t="str">
        <f>+'Data Input'!B93</f>
        <v>6.6.2</v>
      </c>
      <c r="C82" s="2" t="str">
        <f>IF('Data Input'!C93="*",C$7," ")</f>
        <v> </v>
      </c>
      <c r="D82" s="2" t="str">
        <f>IF('Data Input'!D93="*",D$7," ")</f>
        <v> </v>
      </c>
      <c r="E82" s="2">
        <f>IF('Data Input'!E93="*",E$7," ")</f>
        <v>2</v>
      </c>
      <c r="F82" s="89">
        <f t="shared" si="26"/>
        <v>2</v>
      </c>
      <c r="H82" s="2" t="s">
        <v>6</v>
      </c>
      <c r="I82" s="2">
        <f t="shared" si="27"/>
        <v>2</v>
      </c>
      <c r="J82" s="2" t="str">
        <f t="shared" si="28"/>
        <v>2F1</v>
      </c>
      <c r="K82" s="2" t="str">
        <f t="shared" si="29"/>
        <v>I</v>
      </c>
      <c r="O82" s="102" t="str">
        <f t="shared" si="30"/>
        <v>6.6.2</v>
      </c>
      <c r="P82" s="4" t="s">
        <v>189</v>
      </c>
      <c r="Q82" s="2">
        <f t="shared" si="31"/>
        <v>0</v>
      </c>
      <c r="R82" s="2">
        <f t="shared" si="32"/>
        <v>0</v>
      </c>
      <c r="S82" s="2" t="str">
        <f t="shared" si="33"/>
        <v>Green</v>
      </c>
      <c r="T82" s="4" t="str">
        <f t="shared" si="34"/>
        <v>MIN REQUIREMENTS MET - CONTINUOUS IMPROVEMENT RECOMMENDED</v>
      </c>
      <c r="U82" s="4">
        <f t="shared" si="35"/>
        <v>0</v>
      </c>
    </row>
    <row r="83" spans="1:21" ht="12.75">
      <c r="A83" s="68"/>
      <c r="B83" s="67" t="str">
        <f>+'Data Input'!B94</f>
        <v>6.7.1</v>
      </c>
      <c r="C83" s="2" t="str">
        <f>IF('Data Input'!C94="*",C$7," ")</f>
        <v> </v>
      </c>
      <c r="D83" s="2" t="str">
        <f>IF('Data Input'!D94="*",D$7," ")</f>
        <v> </v>
      </c>
      <c r="E83" s="2">
        <f>IF('Data Input'!E94="*",E$7," ")</f>
        <v>2</v>
      </c>
      <c r="F83" s="89">
        <f t="shared" si="26"/>
        <v>2</v>
      </c>
      <c r="H83" s="2" t="s">
        <v>5</v>
      </c>
      <c r="I83" s="2">
        <f t="shared" si="27"/>
        <v>6</v>
      </c>
      <c r="J83" s="2" t="str">
        <f t="shared" si="28"/>
        <v>2F3</v>
      </c>
      <c r="K83" s="2" t="str">
        <f t="shared" si="29"/>
        <v>G</v>
      </c>
      <c r="L83" s="4" t="s">
        <v>19</v>
      </c>
      <c r="M83" s="2">
        <f>SUM(I70:I83)</f>
        <v>60</v>
      </c>
      <c r="O83" s="102" t="str">
        <f t="shared" si="30"/>
        <v>6.7.1</v>
      </c>
      <c r="P83" s="4" t="s">
        <v>190</v>
      </c>
      <c r="Q83" s="2">
        <f t="shared" si="31"/>
        <v>0</v>
      </c>
      <c r="R83" s="2">
        <f t="shared" si="32"/>
        <v>0</v>
      </c>
      <c r="S83" s="2" t="str">
        <f t="shared" si="33"/>
        <v>Green</v>
      </c>
      <c r="T83" s="4" t="str">
        <f t="shared" si="34"/>
        <v>MIN REQUIREMENTS MET - CONTINUOUS IMPROVEMENT RECOMMENDED</v>
      </c>
      <c r="U83" s="4">
        <f t="shared" si="35"/>
        <v>0</v>
      </c>
    </row>
    <row r="84" spans="1:15" ht="12.75">
      <c r="A84" s="13"/>
      <c r="B84" s="13"/>
      <c r="O84" s="13"/>
    </row>
    <row r="85" spans="1:21" ht="12.75">
      <c r="A85" s="13"/>
      <c r="B85" s="13"/>
      <c r="H85" s="6" t="s">
        <v>2</v>
      </c>
      <c r="I85" s="2">
        <f>SUM(I9:I84)</f>
        <v>274</v>
      </c>
      <c r="O85" s="13"/>
      <c r="U85" s="4">
        <f>SUM(U9:U84)</f>
        <v>1</v>
      </c>
    </row>
    <row r="86" spans="1:15" ht="12.75">
      <c r="A86" s="17"/>
      <c r="B86" s="10"/>
      <c r="O86" s="10"/>
    </row>
    <row r="87" spans="1:15" ht="12.75">
      <c r="A87" s="3"/>
      <c r="B87"/>
      <c r="O87"/>
    </row>
    <row r="88" spans="1:15" ht="12.75">
      <c r="A88" s="3"/>
      <c r="B88"/>
      <c r="H88" s="2" t="s">
        <v>96</v>
      </c>
      <c r="I88" s="2" t="s">
        <v>98</v>
      </c>
      <c r="J88" s="2" t="s">
        <v>101</v>
      </c>
      <c r="O88"/>
    </row>
    <row r="89" spans="1:15" ht="12.75">
      <c r="A89" s="3"/>
      <c r="B89"/>
      <c r="H89" s="2" t="s">
        <v>100</v>
      </c>
      <c r="I89" s="2" t="s">
        <v>102</v>
      </c>
      <c r="J89" s="4" t="s">
        <v>97</v>
      </c>
      <c r="K89" s="4"/>
      <c r="O89"/>
    </row>
    <row r="90" spans="1:15" ht="12.75">
      <c r="A90" s="3"/>
      <c r="B90"/>
      <c r="H90" s="2" t="s">
        <v>103</v>
      </c>
      <c r="I90" s="2" t="s">
        <v>99</v>
      </c>
      <c r="J90" s="2" t="s">
        <v>104</v>
      </c>
      <c r="O90"/>
    </row>
    <row r="91" spans="1:15" ht="12.75">
      <c r="A91" s="3"/>
      <c r="B91"/>
      <c r="O91"/>
    </row>
    <row r="92" spans="1:15" ht="12.75">
      <c r="A92" s="3"/>
      <c r="B92"/>
      <c r="O92"/>
    </row>
    <row r="93" spans="1:15" ht="12.75">
      <c r="A93" s="3"/>
      <c r="B93"/>
      <c r="O93"/>
    </row>
    <row r="94" spans="1:15" ht="12.75">
      <c r="A94" s="3"/>
      <c r="B94"/>
      <c r="O94"/>
    </row>
    <row r="95" spans="1:15" ht="12.75">
      <c r="A95"/>
      <c r="B95"/>
      <c r="O95"/>
    </row>
    <row r="96" spans="1:15" ht="12.75">
      <c r="A96"/>
      <c r="B96"/>
      <c r="O96"/>
    </row>
    <row r="97" spans="1:15" ht="12.75">
      <c r="A97"/>
      <c r="B97"/>
      <c r="O97"/>
    </row>
    <row r="98" spans="1:15" ht="12.75">
      <c r="A98"/>
      <c r="B98"/>
      <c r="O98"/>
    </row>
    <row r="99" spans="1:15" ht="12.75">
      <c r="A99"/>
      <c r="B99"/>
      <c r="O99"/>
    </row>
    <row r="100" spans="1:15" ht="12.75">
      <c r="A100"/>
      <c r="B100"/>
      <c r="O100"/>
    </row>
    <row r="101" spans="1:15" ht="12.75">
      <c r="A101"/>
      <c r="B101"/>
      <c r="O101"/>
    </row>
    <row r="102" spans="1:15" ht="12.75">
      <c r="A102"/>
      <c r="B102"/>
      <c r="O102"/>
    </row>
    <row r="103" spans="1:15" ht="12.75">
      <c r="A103"/>
      <c r="B103"/>
      <c r="O103"/>
    </row>
    <row r="104" spans="1:15" ht="12.75">
      <c r="A104"/>
      <c r="B104"/>
      <c r="O104"/>
    </row>
    <row r="105" spans="1:15" ht="12.75">
      <c r="A105"/>
      <c r="B105"/>
      <c r="O105"/>
    </row>
    <row r="106" spans="1:15" ht="12.75">
      <c r="A106"/>
      <c r="B106"/>
      <c r="O106"/>
    </row>
    <row r="107" spans="1:15" ht="12.75">
      <c r="A107"/>
      <c r="B107"/>
      <c r="O107"/>
    </row>
    <row r="108" spans="1:15" ht="12.75">
      <c r="A108"/>
      <c r="B108"/>
      <c r="O108"/>
    </row>
    <row r="109" spans="1:15" ht="12.75">
      <c r="A109"/>
      <c r="B109"/>
      <c r="O109"/>
    </row>
    <row r="110" spans="1:15" ht="12.75">
      <c r="A110"/>
      <c r="B110"/>
      <c r="O110"/>
    </row>
    <row r="111" spans="1:15" ht="12.75">
      <c r="A111"/>
      <c r="B111"/>
      <c r="O111"/>
    </row>
    <row r="112" spans="1:15" ht="12.75">
      <c r="A112"/>
      <c r="B112"/>
      <c r="O112"/>
    </row>
    <row r="113" spans="1:15" ht="12.75">
      <c r="A113"/>
      <c r="B113"/>
      <c r="O113"/>
    </row>
    <row r="114" spans="1:15" ht="12.75">
      <c r="A114"/>
      <c r="B114"/>
      <c r="O114"/>
    </row>
    <row r="115" spans="1:15" ht="12.75">
      <c r="A115"/>
      <c r="B115"/>
      <c r="O115"/>
    </row>
    <row r="116" spans="1:15" ht="12.75">
      <c r="A116"/>
      <c r="B116"/>
      <c r="O116"/>
    </row>
    <row r="117" spans="1:15" ht="12.75">
      <c r="A117"/>
      <c r="B117"/>
      <c r="O117"/>
    </row>
    <row r="118" spans="1:15" ht="12.75">
      <c r="A118"/>
      <c r="B118"/>
      <c r="O118"/>
    </row>
    <row r="119" spans="1:15" ht="12.75">
      <c r="A119"/>
      <c r="B119"/>
      <c r="O119"/>
    </row>
    <row r="120" spans="1:15" ht="12.75">
      <c r="A120"/>
      <c r="B120"/>
      <c r="O120"/>
    </row>
    <row r="121" spans="1:15" ht="12.75">
      <c r="A121"/>
      <c r="B121"/>
      <c r="O121"/>
    </row>
    <row r="122" spans="1:15" ht="12.75">
      <c r="A122"/>
      <c r="B122"/>
      <c r="O122"/>
    </row>
    <row r="123" spans="1:15" ht="12.75">
      <c r="A123"/>
      <c r="B123"/>
      <c r="O123"/>
    </row>
    <row r="124" spans="1:15" ht="12.75">
      <c r="A124"/>
      <c r="B124"/>
      <c r="O124"/>
    </row>
    <row r="125" spans="1:15" ht="12.75">
      <c r="A125"/>
      <c r="B125"/>
      <c r="O125"/>
    </row>
    <row r="126" spans="1:15" ht="12.75">
      <c r="A126"/>
      <c r="B126"/>
      <c r="O126"/>
    </row>
    <row r="127" spans="1:15" ht="12.75">
      <c r="A127"/>
      <c r="B127"/>
      <c r="O127"/>
    </row>
    <row r="128" spans="1:15" ht="12.75">
      <c r="A128"/>
      <c r="B128"/>
      <c r="O128"/>
    </row>
    <row r="129" spans="1:15" ht="12.75">
      <c r="A129"/>
      <c r="B129"/>
      <c r="O129"/>
    </row>
    <row r="130" spans="1:15" ht="12.75">
      <c r="A130"/>
      <c r="B130"/>
      <c r="O130"/>
    </row>
    <row r="131" spans="1:15" ht="12.75">
      <c r="A131"/>
      <c r="B131"/>
      <c r="O131"/>
    </row>
    <row r="132" spans="1:15" ht="12.75">
      <c r="A132"/>
      <c r="B132"/>
      <c r="O132"/>
    </row>
    <row r="133" spans="1:15" ht="12.75">
      <c r="A133"/>
      <c r="B133"/>
      <c r="O133"/>
    </row>
    <row r="134" spans="1:15" ht="12.75">
      <c r="A134"/>
      <c r="B134"/>
      <c r="O134"/>
    </row>
    <row r="135" spans="1:15" ht="12.75">
      <c r="A135"/>
      <c r="B135"/>
      <c r="O135"/>
    </row>
    <row r="136" spans="1:15" ht="12.75">
      <c r="A136"/>
      <c r="B136"/>
      <c r="O136"/>
    </row>
    <row r="137" spans="1:15" ht="12.75">
      <c r="A137"/>
      <c r="B137"/>
      <c r="O137"/>
    </row>
    <row r="138" spans="1:15" ht="12.75">
      <c r="A138"/>
      <c r="B138"/>
      <c r="O138"/>
    </row>
    <row r="139" spans="1:15" ht="12.75">
      <c r="A139"/>
      <c r="B139"/>
      <c r="O139"/>
    </row>
    <row r="140" spans="1:15" ht="12.75">
      <c r="A140"/>
      <c r="B140"/>
      <c r="O140"/>
    </row>
    <row r="141" spans="1:15" ht="12.75">
      <c r="A141"/>
      <c r="B141"/>
      <c r="O141"/>
    </row>
    <row r="142" spans="1:15" ht="12.75">
      <c r="A142"/>
      <c r="B142"/>
      <c r="O142"/>
    </row>
    <row r="143" spans="1:15" ht="12.75">
      <c r="A143"/>
      <c r="B143"/>
      <c r="O143"/>
    </row>
    <row r="144" spans="1:15" ht="12.75">
      <c r="A144"/>
      <c r="B144"/>
      <c r="O144"/>
    </row>
    <row r="145" spans="1:15" ht="12.75">
      <c r="A145"/>
      <c r="B145"/>
      <c r="O145"/>
    </row>
    <row r="146" spans="1:15" ht="12.75">
      <c r="A146"/>
      <c r="B146"/>
      <c r="O146"/>
    </row>
    <row r="147" spans="1:15" ht="12.75">
      <c r="A147"/>
      <c r="B147"/>
      <c r="O147"/>
    </row>
    <row r="148" spans="1:15" ht="12.75">
      <c r="A148"/>
      <c r="B148"/>
      <c r="O148"/>
    </row>
    <row r="149" spans="1:15" ht="12.75">
      <c r="A149"/>
      <c r="B149"/>
      <c r="O149"/>
    </row>
    <row r="150" spans="1:15" ht="12.75">
      <c r="A150"/>
      <c r="B150"/>
      <c r="O150"/>
    </row>
    <row r="151" spans="1:15" ht="12.75">
      <c r="A151"/>
      <c r="B151"/>
      <c r="O151"/>
    </row>
    <row r="152" spans="1:15" ht="12.75">
      <c r="A152"/>
      <c r="B152"/>
      <c r="O152"/>
    </row>
    <row r="153" spans="1:15" ht="12.75">
      <c r="A153"/>
      <c r="B153"/>
      <c r="O153"/>
    </row>
    <row r="154" spans="1:15" ht="12.75">
      <c r="A154"/>
      <c r="B154"/>
      <c r="O154"/>
    </row>
    <row r="155" spans="1:15" ht="12.75">
      <c r="A155"/>
      <c r="B155"/>
      <c r="O155"/>
    </row>
    <row r="156" spans="1:15" ht="12.75">
      <c r="A156"/>
      <c r="B156"/>
      <c r="O156"/>
    </row>
    <row r="157" spans="1:15" ht="12.75">
      <c r="A157"/>
      <c r="B157"/>
      <c r="O157"/>
    </row>
    <row r="158" spans="1:15" ht="12.75">
      <c r="A158"/>
      <c r="B158"/>
      <c r="O158"/>
    </row>
    <row r="159" spans="1:15" ht="12.75">
      <c r="A159"/>
      <c r="B159"/>
      <c r="O159"/>
    </row>
    <row r="160" spans="1:15" ht="12.75">
      <c r="A160"/>
      <c r="B160"/>
      <c r="O160"/>
    </row>
    <row r="161" spans="1:15" ht="12.75">
      <c r="A161"/>
      <c r="B161"/>
      <c r="O161"/>
    </row>
    <row r="162" spans="1:15" ht="12.75">
      <c r="A162"/>
      <c r="B162"/>
      <c r="O162"/>
    </row>
    <row r="163" spans="1:15" ht="12.75">
      <c r="A163"/>
      <c r="B163"/>
      <c r="O163"/>
    </row>
    <row r="164" spans="1:15" ht="12.75">
      <c r="A164"/>
      <c r="B164"/>
      <c r="O164"/>
    </row>
    <row r="165" spans="1:15" ht="12.75">
      <c r="A165"/>
      <c r="B165"/>
      <c r="O165"/>
    </row>
    <row r="166" spans="1:15" ht="12.75">
      <c r="A166"/>
      <c r="B166"/>
      <c r="O166"/>
    </row>
    <row r="167" spans="1:15" ht="12.75">
      <c r="A167"/>
      <c r="B167"/>
      <c r="O167"/>
    </row>
    <row r="168" spans="1:15" ht="12.75">
      <c r="A168"/>
      <c r="B168"/>
      <c r="O168"/>
    </row>
    <row r="169" spans="1:15" ht="12.75">
      <c r="A169"/>
      <c r="B169"/>
      <c r="O169"/>
    </row>
    <row r="170" spans="1:15" ht="12.75">
      <c r="A170"/>
      <c r="B170"/>
      <c r="O170"/>
    </row>
    <row r="171" spans="1:15" ht="12.75">
      <c r="A171"/>
      <c r="B171"/>
      <c r="O171"/>
    </row>
    <row r="172" spans="1:15" ht="12.75">
      <c r="A172"/>
      <c r="B172"/>
      <c r="O172"/>
    </row>
    <row r="173" spans="1:15" ht="12.75">
      <c r="A173"/>
      <c r="B173"/>
      <c r="O173"/>
    </row>
    <row r="174" spans="1:15" ht="12.75">
      <c r="A174"/>
      <c r="B174"/>
      <c r="O174"/>
    </row>
    <row r="175" spans="1:15" ht="12.75">
      <c r="A175"/>
      <c r="B175"/>
      <c r="O175"/>
    </row>
    <row r="176" spans="1:15" ht="12.75">
      <c r="A176"/>
      <c r="B176"/>
      <c r="O176"/>
    </row>
    <row r="177" spans="1:15" ht="12.75">
      <c r="A177"/>
      <c r="B177"/>
      <c r="O177"/>
    </row>
    <row r="178" spans="1:15" ht="12.75">
      <c r="A178"/>
      <c r="B178"/>
      <c r="O178"/>
    </row>
    <row r="179" spans="1:15" ht="12.75">
      <c r="A179"/>
      <c r="B179"/>
      <c r="O179"/>
    </row>
    <row r="180" spans="1:15" ht="12.75">
      <c r="A180"/>
      <c r="B180"/>
      <c r="O180"/>
    </row>
    <row r="181" spans="1:15" ht="12.75">
      <c r="A181"/>
      <c r="B181"/>
      <c r="O181"/>
    </row>
    <row r="182" spans="1:15" ht="12.75">
      <c r="A182"/>
      <c r="B182"/>
      <c r="O182"/>
    </row>
    <row r="183" spans="1:15" ht="12.75">
      <c r="A183"/>
      <c r="B183"/>
      <c r="O183"/>
    </row>
    <row r="184" spans="1:15" ht="12.75">
      <c r="A184"/>
      <c r="B184"/>
      <c r="O184"/>
    </row>
    <row r="185" spans="1:15" ht="12.75">
      <c r="A185"/>
      <c r="B185"/>
      <c r="O185"/>
    </row>
    <row r="186" spans="1:15" ht="12.75">
      <c r="A186"/>
      <c r="B186"/>
      <c r="O186"/>
    </row>
    <row r="187" spans="1:15" ht="12.75">
      <c r="A187"/>
      <c r="B187"/>
      <c r="O187"/>
    </row>
    <row r="188" spans="1:15" ht="12.75">
      <c r="A188"/>
      <c r="B188"/>
      <c r="O188"/>
    </row>
    <row r="189" spans="1:15" ht="12.75">
      <c r="A189"/>
      <c r="B189"/>
      <c r="O189"/>
    </row>
    <row r="190" spans="1:15" ht="12.75">
      <c r="A190"/>
      <c r="B190"/>
      <c r="O190"/>
    </row>
    <row r="191" spans="1:15" ht="12.75">
      <c r="A191"/>
      <c r="B191"/>
      <c r="O191"/>
    </row>
    <row r="192" spans="1:15" ht="12.75">
      <c r="A192"/>
      <c r="B192"/>
      <c r="O192"/>
    </row>
    <row r="193" spans="1:15" ht="12.75">
      <c r="A193"/>
      <c r="B193"/>
      <c r="O193"/>
    </row>
    <row r="194" spans="1:15" ht="12.75">
      <c r="A194"/>
      <c r="B194"/>
      <c r="O194"/>
    </row>
    <row r="195" spans="1:15" ht="12.75">
      <c r="A195"/>
      <c r="B195"/>
      <c r="O195"/>
    </row>
    <row r="196" spans="1:15" ht="12.75">
      <c r="A196"/>
      <c r="B196"/>
      <c r="O196"/>
    </row>
    <row r="197" spans="1:15" ht="12.75">
      <c r="A197"/>
      <c r="B197"/>
      <c r="O197"/>
    </row>
    <row r="198" spans="1:15" ht="12.75">
      <c r="A198"/>
      <c r="B198"/>
      <c r="O198"/>
    </row>
    <row r="199" spans="1:15" ht="12.75">
      <c r="A199"/>
      <c r="B199"/>
      <c r="O199"/>
    </row>
    <row r="200" spans="1:15" ht="12.75">
      <c r="A200"/>
      <c r="B200"/>
      <c r="O200"/>
    </row>
    <row r="201" spans="1:15" ht="12.75">
      <c r="A201"/>
      <c r="B201"/>
      <c r="O201"/>
    </row>
    <row r="202" spans="1:15" ht="12.75">
      <c r="A202"/>
      <c r="B202"/>
      <c r="O202"/>
    </row>
    <row r="203" spans="1:15" ht="12.75">
      <c r="A203"/>
      <c r="B203"/>
      <c r="O203"/>
    </row>
    <row r="204" spans="1:15" ht="12.75">
      <c r="A204"/>
      <c r="B204"/>
      <c r="O204"/>
    </row>
    <row r="205" spans="1:15" ht="12.75">
      <c r="A205"/>
      <c r="B205"/>
      <c r="O205"/>
    </row>
    <row r="206" spans="1:15" ht="12.75">
      <c r="A206"/>
      <c r="B206"/>
      <c r="O206"/>
    </row>
    <row r="207" spans="1:15" ht="12.75">
      <c r="A207"/>
      <c r="B207"/>
      <c r="O207"/>
    </row>
    <row r="208" spans="1:15" ht="12.75">
      <c r="A208"/>
      <c r="B208"/>
      <c r="O208"/>
    </row>
    <row r="209" spans="1:15" ht="12.75">
      <c r="A209"/>
      <c r="B209"/>
      <c r="O209"/>
    </row>
    <row r="210" spans="1:15" ht="12.75">
      <c r="A210"/>
      <c r="B210"/>
      <c r="O210"/>
    </row>
    <row r="211" spans="1:15" ht="12.75">
      <c r="A211"/>
      <c r="B211"/>
      <c r="O211"/>
    </row>
    <row r="212" spans="1:15" ht="12.75">
      <c r="A212"/>
      <c r="B212"/>
      <c r="O212"/>
    </row>
    <row r="213" spans="1:15" ht="12.75">
      <c r="A213"/>
      <c r="B213"/>
      <c r="O213"/>
    </row>
    <row r="214" spans="1:15" ht="12.75">
      <c r="A214"/>
      <c r="B214"/>
      <c r="O214"/>
    </row>
    <row r="215" spans="1:15" ht="12.75">
      <c r="A215"/>
      <c r="B215"/>
      <c r="O215"/>
    </row>
    <row r="216" spans="1:15" ht="12.75">
      <c r="A216"/>
      <c r="B216"/>
      <c r="O216"/>
    </row>
    <row r="217" spans="1:15" ht="12.75">
      <c r="A217"/>
      <c r="B217"/>
      <c r="O217"/>
    </row>
    <row r="218" spans="1:15" ht="12.75">
      <c r="A218"/>
      <c r="B218"/>
      <c r="O218"/>
    </row>
    <row r="219" spans="1:15" ht="12.75">
      <c r="A219"/>
      <c r="B219"/>
      <c r="O219"/>
    </row>
    <row r="220" spans="1:15" ht="12.75">
      <c r="A220"/>
      <c r="B220"/>
      <c r="O220"/>
    </row>
    <row r="221" spans="1:15" ht="12.75">
      <c r="A221"/>
      <c r="B221"/>
      <c r="O221"/>
    </row>
    <row r="222" spans="1:15" ht="12.75">
      <c r="A222"/>
      <c r="B222"/>
      <c r="O222"/>
    </row>
    <row r="223" spans="1:15" ht="12.75">
      <c r="A223"/>
      <c r="B223"/>
      <c r="O223"/>
    </row>
    <row r="224" spans="1:15" ht="12.75">
      <c r="A224"/>
      <c r="B224"/>
      <c r="O224"/>
    </row>
    <row r="225" spans="1:15" ht="12.75">
      <c r="A225"/>
      <c r="B225"/>
      <c r="O225"/>
    </row>
    <row r="226" spans="1:15" ht="12.75">
      <c r="A226"/>
      <c r="B226"/>
      <c r="O226"/>
    </row>
    <row r="227" spans="1:15" ht="12.75">
      <c r="A227"/>
      <c r="B227"/>
      <c r="O227"/>
    </row>
    <row r="228" spans="1:15" ht="12.75">
      <c r="A228"/>
      <c r="B228"/>
      <c r="O228"/>
    </row>
    <row r="229" spans="1:15" ht="12.75">
      <c r="A229"/>
      <c r="B229"/>
      <c r="O229"/>
    </row>
    <row r="230" spans="1:15" ht="12.75">
      <c r="A230"/>
      <c r="B230"/>
      <c r="O230"/>
    </row>
    <row r="231" spans="1:15" ht="12.75">
      <c r="A231"/>
      <c r="B231"/>
      <c r="O231"/>
    </row>
    <row r="232" spans="1:15" ht="12.75">
      <c r="A232"/>
      <c r="B232"/>
      <c r="O232"/>
    </row>
    <row r="233" spans="1:15" ht="12.75">
      <c r="A233"/>
      <c r="B233"/>
      <c r="O233"/>
    </row>
    <row r="234" spans="1:15" ht="12.75">
      <c r="A234"/>
      <c r="B234"/>
      <c r="O234"/>
    </row>
    <row r="235" spans="1:15" ht="12.75">
      <c r="A235"/>
      <c r="B235"/>
      <c r="O235"/>
    </row>
    <row r="236" spans="1:15" ht="12.75">
      <c r="A236"/>
      <c r="B236"/>
      <c r="O236"/>
    </row>
    <row r="237" spans="1:15" ht="12.75">
      <c r="A237"/>
      <c r="B237"/>
      <c r="O237"/>
    </row>
    <row r="238" spans="1:15" ht="12.75">
      <c r="A238"/>
      <c r="B238"/>
      <c r="O238"/>
    </row>
    <row r="239" spans="1:15" ht="12.75">
      <c r="A239"/>
      <c r="B239"/>
      <c r="O239"/>
    </row>
    <row r="240" spans="1:15" ht="12.75">
      <c r="A240"/>
      <c r="B240"/>
      <c r="O240"/>
    </row>
    <row r="241" spans="1:15" ht="12.75">
      <c r="A241"/>
      <c r="B241"/>
      <c r="O241"/>
    </row>
    <row r="242" spans="1:15" ht="12.75">
      <c r="A242"/>
      <c r="B242"/>
      <c r="O242"/>
    </row>
    <row r="243" spans="1:15" ht="12.75">
      <c r="A243"/>
      <c r="B243"/>
      <c r="O243"/>
    </row>
    <row r="244" spans="1:15" ht="12.75">
      <c r="A244"/>
      <c r="B244"/>
      <c r="O244"/>
    </row>
    <row r="245" spans="1:15" ht="12.75">
      <c r="A245"/>
      <c r="B245"/>
      <c r="O245"/>
    </row>
    <row r="246" spans="1:15" ht="12.75">
      <c r="A246"/>
      <c r="B246"/>
      <c r="O246"/>
    </row>
    <row r="247" spans="1:15" ht="12.75">
      <c r="A247"/>
      <c r="B247"/>
      <c r="O247"/>
    </row>
    <row r="248" spans="1:15" ht="12.75">
      <c r="A248"/>
      <c r="B248"/>
      <c r="O248"/>
    </row>
    <row r="249" spans="1:15" ht="12.75">
      <c r="A249"/>
      <c r="B249"/>
      <c r="O249"/>
    </row>
    <row r="250" spans="1:15" ht="12.75">
      <c r="A250"/>
      <c r="B250"/>
      <c r="O250"/>
    </row>
    <row r="251" spans="1:15" ht="12.75">
      <c r="A251"/>
      <c r="B251"/>
      <c r="O251"/>
    </row>
    <row r="252" spans="1:15" ht="12.75">
      <c r="A252"/>
      <c r="B252"/>
      <c r="O252"/>
    </row>
    <row r="253" spans="1:15" ht="12.75">
      <c r="A253"/>
      <c r="B253"/>
      <c r="O253"/>
    </row>
    <row r="254" spans="1:15" ht="12.75">
      <c r="A254"/>
      <c r="B254"/>
      <c r="O254"/>
    </row>
    <row r="255" spans="1:15" ht="12.75">
      <c r="A255"/>
      <c r="B255"/>
      <c r="O255"/>
    </row>
    <row r="256" spans="1:15" ht="12.75">
      <c r="A256"/>
      <c r="B256"/>
      <c r="O256"/>
    </row>
    <row r="257" spans="1:15" ht="12.75">
      <c r="A257"/>
      <c r="B257"/>
      <c r="O257"/>
    </row>
    <row r="258" spans="1:15" ht="12.75">
      <c r="A258"/>
      <c r="B258"/>
      <c r="O258"/>
    </row>
    <row r="259" spans="1:15" ht="12.75">
      <c r="A259"/>
      <c r="B259"/>
      <c r="O259"/>
    </row>
    <row r="260" spans="1:15" ht="12.75">
      <c r="A260"/>
      <c r="B260"/>
      <c r="O260"/>
    </row>
    <row r="261" spans="1:15" ht="12.75">
      <c r="A261"/>
      <c r="B261"/>
      <c r="O261"/>
    </row>
    <row r="262" spans="1:15" ht="12.75">
      <c r="A262"/>
      <c r="B262"/>
      <c r="O262"/>
    </row>
    <row r="263" spans="1:15" ht="12.75">
      <c r="A263"/>
      <c r="B263"/>
      <c r="O263"/>
    </row>
    <row r="264" ht="12.75">
      <c r="O264" s="6"/>
    </row>
    <row r="265" ht="12.75">
      <c r="O265" s="6"/>
    </row>
    <row r="266" ht="12.75">
      <c r="O266" s="6"/>
    </row>
    <row r="267" ht="12.75">
      <c r="O267" s="6"/>
    </row>
    <row r="268" ht="12.75">
      <c r="O268" s="6"/>
    </row>
    <row r="269" ht="12.75">
      <c r="O269" s="6"/>
    </row>
    <row r="270" ht="12.75">
      <c r="O270" s="6"/>
    </row>
    <row r="271" ht="12.75">
      <c r="O271" s="6"/>
    </row>
    <row r="272" ht="12.75">
      <c r="O272" s="6"/>
    </row>
    <row r="273" ht="12.75">
      <c r="O273" s="6"/>
    </row>
    <row r="274" ht="12.75">
      <c r="O274" s="6"/>
    </row>
    <row r="275" ht="12.75">
      <c r="O275" s="6"/>
    </row>
    <row r="276" ht="12.75">
      <c r="O276" s="6"/>
    </row>
    <row r="277" ht="12.75">
      <c r="O277" s="6"/>
    </row>
    <row r="278" ht="12.75">
      <c r="O278" s="6"/>
    </row>
    <row r="279" ht="12.75">
      <c r="O279" s="6"/>
    </row>
    <row r="280" ht="12.75">
      <c r="O280" s="6"/>
    </row>
    <row r="281" ht="12.75">
      <c r="O281" s="6"/>
    </row>
    <row r="282" ht="12.75">
      <c r="O282" s="6"/>
    </row>
    <row r="283" ht="12.75">
      <c r="O283" s="6"/>
    </row>
    <row r="284" ht="12.75">
      <c r="O284" s="6"/>
    </row>
    <row r="285" ht="12.75">
      <c r="O285" s="6"/>
    </row>
    <row r="286" ht="12.75">
      <c r="O286" s="6"/>
    </row>
    <row r="287" ht="12.75">
      <c r="O287" s="6"/>
    </row>
    <row r="288" ht="12.75">
      <c r="O288" s="6"/>
    </row>
    <row r="289" ht="12.75">
      <c r="O289" s="6"/>
    </row>
    <row r="290" ht="12.75">
      <c r="O290" s="6"/>
    </row>
    <row r="291" ht="12.75">
      <c r="O291" s="6"/>
    </row>
    <row r="292" ht="12.75">
      <c r="O292" s="6"/>
    </row>
    <row r="293" ht="12.75">
      <c r="O293" s="6"/>
    </row>
    <row r="294" ht="12.75">
      <c r="O294" s="6"/>
    </row>
    <row r="295" ht="12.75">
      <c r="O295" s="6"/>
    </row>
    <row r="296" ht="12.75">
      <c r="O296" s="6"/>
    </row>
    <row r="297" ht="12.75">
      <c r="O297" s="6"/>
    </row>
    <row r="298" ht="12.75">
      <c r="O298" s="6"/>
    </row>
    <row r="299" ht="12.75">
      <c r="O299" s="6"/>
    </row>
    <row r="300" ht="12.75">
      <c r="O300" s="6"/>
    </row>
    <row r="301" ht="12.75">
      <c r="O301" s="6"/>
    </row>
    <row r="302" ht="12.75">
      <c r="O302" s="6"/>
    </row>
    <row r="303" ht="12.75">
      <c r="O303" s="6"/>
    </row>
    <row r="304" ht="12.75">
      <c r="O304" s="6"/>
    </row>
    <row r="305" ht="12.75">
      <c r="O305" s="6"/>
    </row>
    <row r="306" ht="12.75">
      <c r="O306" s="6"/>
    </row>
    <row r="307" ht="12.75">
      <c r="O307" s="6"/>
    </row>
    <row r="308" ht="12.75">
      <c r="O308" s="6"/>
    </row>
    <row r="309" ht="12.75">
      <c r="O309" s="6"/>
    </row>
    <row r="310" ht="12.75">
      <c r="O310" s="6"/>
    </row>
    <row r="311" ht="12.75">
      <c r="O311" s="6"/>
    </row>
    <row r="312" ht="12.75">
      <c r="O312" s="6"/>
    </row>
    <row r="313" ht="12.75">
      <c r="O313" s="6"/>
    </row>
    <row r="314" ht="12.75">
      <c r="O314" s="6"/>
    </row>
    <row r="315" ht="12.75">
      <c r="O315" s="6"/>
    </row>
    <row r="316" ht="12.75">
      <c r="O316" s="6"/>
    </row>
    <row r="317" ht="12.75">
      <c r="O317" s="6"/>
    </row>
    <row r="318" ht="12.75">
      <c r="O318" s="6"/>
    </row>
    <row r="319" ht="12.75">
      <c r="O319" s="6"/>
    </row>
    <row r="320" ht="12.75">
      <c r="O320" s="6"/>
    </row>
    <row r="321" ht="12.75">
      <c r="O321" s="6"/>
    </row>
    <row r="322" ht="12.75">
      <c r="O322" s="6"/>
    </row>
    <row r="323" ht="12.75">
      <c r="O323" s="6"/>
    </row>
    <row r="324" ht="12.75">
      <c r="O324" s="6"/>
    </row>
    <row r="325" ht="12.75">
      <c r="O325" s="6"/>
    </row>
    <row r="326" ht="12.75">
      <c r="O326" s="6"/>
    </row>
    <row r="327" ht="12.75">
      <c r="O327" s="6"/>
    </row>
    <row r="328" ht="12.75">
      <c r="O328" s="6"/>
    </row>
    <row r="329" ht="12.75">
      <c r="O329" s="6"/>
    </row>
    <row r="330" ht="12.75">
      <c r="O330" s="6"/>
    </row>
    <row r="331" ht="12.75">
      <c r="O331" s="6"/>
    </row>
    <row r="332" ht="12.75">
      <c r="O332" s="6"/>
    </row>
    <row r="333" ht="12.75">
      <c r="O333" s="6"/>
    </row>
    <row r="334" ht="12.75">
      <c r="O334" s="6"/>
    </row>
    <row r="335" ht="12.75">
      <c r="O335" s="6"/>
    </row>
    <row r="336" ht="12.75">
      <c r="O336" s="6"/>
    </row>
    <row r="337" ht="12.75">
      <c r="O337" s="6"/>
    </row>
    <row r="338" ht="12.75">
      <c r="O338" s="6"/>
    </row>
    <row r="339" ht="12.75">
      <c r="O339" s="6"/>
    </row>
    <row r="340" ht="12.75">
      <c r="O340" s="6"/>
    </row>
    <row r="341" ht="12.75">
      <c r="O341" s="6"/>
    </row>
    <row r="342" ht="12.75">
      <c r="O342" s="6"/>
    </row>
    <row r="343" ht="12.75">
      <c r="O343" s="6"/>
    </row>
    <row r="344" ht="12.75">
      <c r="O344" s="6"/>
    </row>
    <row r="345" ht="12.75">
      <c r="O345" s="6"/>
    </row>
    <row r="346" ht="12.75">
      <c r="O346" s="6"/>
    </row>
    <row r="347" ht="12.75">
      <c r="O347" s="6"/>
    </row>
    <row r="348" ht="12.75">
      <c r="O348" s="6"/>
    </row>
    <row r="349" ht="12.75">
      <c r="O349" s="6"/>
    </row>
    <row r="350" ht="12.75">
      <c r="O350" s="6"/>
    </row>
    <row r="351" ht="12.75">
      <c r="O351" s="6"/>
    </row>
    <row r="352" ht="12.75">
      <c r="O352" s="6"/>
    </row>
    <row r="353" ht="12.75">
      <c r="O353" s="6"/>
    </row>
    <row r="354" ht="12.75">
      <c r="O354" s="6"/>
    </row>
    <row r="355" ht="12.75">
      <c r="O355" s="6"/>
    </row>
    <row r="356" ht="12.75">
      <c r="O356" s="6"/>
    </row>
    <row r="357" ht="12.75">
      <c r="O357" s="6"/>
    </row>
    <row r="358" ht="12.75">
      <c r="O358" s="6"/>
    </row>
    <row r="359" ht="12.75">
      <c r="O359" s="6"/>
    </row>
    <row r="360" ht="12.75">
      <c r="O360" s="6"/>
    </row>
    <row r="361" ht="12.75">
      <c r="O361" s="6"/>
    </row>
    <row r="362" ht="12.75">
      <c r="O362" s="6"/>
    </row>
    <row r="363" ht="12.75">
      <c r="O363" s="6"/>
    </row>
    <row r="364" ht="12.75">
      <c r="O364" s="6"/>
    </row>
    <row r="365" ht="12.75">
      <c r="O365" s="6"/>
    </row>
    <row r="366" ht="12.75">
      <c r="O366" s="6"/>
    </row>
    <row r="367" ht="12.75">
      <c r="O367" s="6"/>
    </row>
    <row r="368" ht="12.75">
      <c r="O368" s="6"/>
    </row>
    <row r="369" ht="12.75">
      <c r="O369" s="6"/>
    </row>
    <row r="370" ht="12.75">
      <c r="O370" s="6"/>
    </row>
    <row r="371" ht="12.75">
      <c r="O371" s="6"/>
    </row>
    <row r="372" ht="12.75">
      <c r="O372" s="6"/>
    </row>
    <row r="373" ht="12.75">
      <c r="O373" s="6"/>
    </row>
    <row r="374" ht="12.75">
      <c r="O374" s="6"/>
    </row>
    <row r="375" ht="12.75">
      <c r="O375" s="6"/>
    </row>
    <row r="376" ht="12.75">
      <c r="O376" s="6"/>
    </row>
    <row r="377" ht="12.75">
      <c r="O377" s="6"/>
    </row>
    <row r="378" ht="12.75">
      <c r="O378" s="6"/>
    </row>
    <row r="379" ht="12.75">
      <c r="O379" s="6"/>
    </row>
    <row r="380" ht="12.75">
      <c r="O380" s="6"/>
    </row>
    <row r="381" ht="12.75">
      <c r="O381" s="6"/>
    </row>
    <row r="382" ht="12.75">
      <c r="O382" s="6"/>
    </row>
    <row r="383" ht="12.75">
      <c r="O383" s="6"/>
    </row>
    <row r="384" ht="12.75">
      <c r="O384" s="6"/>
    </row>
    <row r="385" ht="12.75">
      <c r="O385" s="6"/>
    </row>
    <row r="386" ht="12.75">
      <c r="O386" s="6"/>
    </row>
    <row r="387" ht="12.75">
      <c r="O387" s="6"/>
    </row>
    <row r="388" ht="12.75">
      <c r="O388" s="6"/>
    </row>
    <row r="389" ht="12.75">
      <c r="O389" s="6"/>
    </row>
    <row r="390" ht="12.75">
      <c r="O390" s="6"/>
    </row>
    <row r="391" ht="12.75">
      <c r="O391" s="6"/>
    </row>
    <row r="392" ht="12.75">
      <c r="O392" s="6"/>
    </row>
    <row r="393" ht="12.75">
      <c r="O393" s="6"/>
    </row>
    <row r="394" ht="12.75">
      <c r="O394" s="6"/>
    </row>
    <row r="395" ht="12.75">
      <c r="O395" s="6"/>
    </row>
    <row r="396" ht="12.75">
      <c r="O396" s="6"/>
    </row>
    <row r="397" ht="12.75">
      <c r="O397" s="6"/>
    </row>
    <row r="398" ht="12.75">
      <c r="O398" s="6"/>
    </row>
    <row r="399" ht="12.75">
      <c r="O399" s="6"/>
    </row>
    <row r="400" ht="12.75">
      <c r="O400" s="6"/>
    </row>
    <row r="401" ht="12.75">
      <c r="O401" s="6"/>
    </row>
    <row r="402" ht="12.75">
      <c r="O402" s="6"/>
    </row>
    <row r="403" ht="12.75">
      <c r="O403" s="6"/>
    </row>
    <row r="404" ht="12.75">
      <c r="O404" s="6"/>
    </row>
    <row r="405" ht="12.75">
      <c r="O405" s="6"/>
    </row>
    <row r="406" ht="12.75">
      <c r="O406" s="6"/>
    </row>
    <row r="407" ht="12.75">
      <c r="O407" s="6"/>
    </row>
    <row r="408" ht="12.75">
      <c r="O408" s="6"/>
    </row>
    <row r="409" ht="12.75">
      <c r="O409" s="6"/>
    </row>
    <row r="410" ht="12.75">
      <c r="O410" s="6"/>
    </row>
    <row r="411" ht="12.75">
      <c r="O411" s="6"/>
    </row>
    <row r="412" ht="12.75">
      <c r="O412" s="6"/>
    </row>
    <row r="413" ht="12.75">
      <c r="O413" s="6"/>
    </row>
    <row r="414" ht="12.75">
      <c r="O414" s="6"/>
    </row>
    <row r="415" ht="12.75">
      <c r="O415" s="6"/>
    </row>
    <row r="416" ht="12.75">
      <c r="O416" s="6"/>
    </row>
    <row r="417" ht="12.75">
      <c r="O417" s="6"/>
    </row>
    <row r="418" ht="12.75">
      <c r="O418" s="6"/>
    </row>
    <row r="419" ht="12.75">
      <c r="O419" s="6"/>
    </row>
    <row r="420" ht="12.75">
      <c r="O420" s="6"/>
    </row>
    <row r="421" ht="12.75">
      <c r="O421" s="6"/>
    </row>
    <row r="422" ht="12.75">
      <c r="O422" s="6"/>
    </row>
    <row r="423" ht="12.75">
      <c r="O423" s="6"/>
    </row>
    <row r="424" ht="12.75">
      <c r="O424" s="6"/>
    </row>
    <row r="425" ht="12.75">
      <c r="O425" s="6"/>
    </row>
    <row r="426" ht="12.75">
      <c r="O426" s="6"/>
    </row>
    <row r="427" ht="12.75">
      <c r="O427" s="6"/>
    </row>
    <row r="428" ht="12.75">
      <c r="O428" s="6"/>
    </row>
    <row r="429" ht="12.75">
      <c r="O429" s="6"/>
    </row>
    <row r="430" ht="12.75">
      <c r="O430" s="6"/>
    </row>
    <row r="431" ht="12.75">
      <c r="O431" s="6"/>
    </row>
    <row r="432" ht="12.75">
      <c r="O432" s="6"/>
    </row>
    <row r="433" ht="12.75">
      <c r="O433" s="6"/>
    </row>
    <row r="434" ht="12.75">
      <c r="O434" s="6"/>
    </row>
    <row r="435" ht="12.75">
      <c r="O435" s="6"/>
    </row>
    <row r="436" ht="12.75">
      <c r="O436" s="6"/>
    </row>
    <row r="437" ht="12.75">
      <c r="O437" s="6"/>
    </row>
    <row r="438" ht="12.75">
      <c r="O438" s="6"/>
    </row>
    <row r="439" ht="12.75">
      <c r="O439" s="6"/>
    </row>
    <row r="440" ht="12.75">
      <c r="O440" s="6"/>
    </row>
    <row r="441" ht="12.75">
      <c r="O441" s="6"/>
    </row>
    <row r="442" ht="12.75">
      <c r="O442" s="6"/>
    </row>
    <row r="443" ht="12.75">
      <c r="O443" s="6"/>
    </row>
    <row r="444" ht="12.75">
      <c r="O444" s="6"/>
    </row>
    <row r="445" ht="12.75">
      <c r="O445" s="6"/>
    </row>
    <row r="446" ht="12.75">
      <c r="O446" s="6"/>
    </row>
    <row r="447" ht="12.75">
      <c r="O447" s="6"/>
    </row>
    <row r="448" ht="12.75">
      <c r="O448" s="6"/>
    </row>
    <row r="449" ht="12.75">
      <c r="O449" s="6"/>
    </row>
    <row r="450" ht="12.75">
      <c r="O450" s="6"/>
    </row>
    <row r="451" ht="12.75">
      <c r="O451" s="6"/>
    </row>
    <row r="452" ht="12.75">
      <c r="O452" s="6"/>
    </row>
    <row r="453" ht="12.75">
      <c r="O453" s="6"/>
    </row>
    <row r="454" ht="12.75">
      <c r="O454" s="6"/>
    </row>
    <row r="455" ht="12.75">
      <c r="O455" s="6"/>
    </row>
    <row r="456" ht="12.75">
      <c r="O456" s="6"/>
    </row>
    <row r="457" ht="12.75">
      <c r="O457" s="6"/>
    </row>
    <row r="458" ht="12.75">
      <c r="O458" s="6"/>
    </row>
    <row r="459" ht="12.75">
      <c r="O459" s="6"/>
    </row>
    <row r="460" ht="12.75">
      <c r="O460" s="6"/>
    </row>
    <row r="461" ht="12.75">
      <c r="O461" s="6"/>
    </row>
    <row r="462" ht="12.75">
      <c r="O462" s="6"/>
    </row>
    <row r="463" ht="12.75">
      <c r="O463" s="6"/>
    </row>
    <row r="464" ht="12.75">
      <c r="O464" s="6"/>
    </row>
    <row r="465" ht="12.75">
      <c r="O465" s="6"/>
    </row>
    <row r="466" ht="12.75">
      <c r="O466" s="6"/>
    </row>
    <row r="467" ht="12.75">
      <c r="O467" s="6"/>
    </row>
    <row r="468" ht="12.75">
      <c r="O468" s="6"/>
    </row>
    <row r="469" ht="12.75">
      <c r="O469" s="6"/>
    </row>
    <row r="470" ht="12.75">
      <c r="O470" s="6"/>
    </row>
    <row r="471" ht="12.75">
      <c r="O471" s="6"/>
    </row>
    <row r="472" ht="12.75">
      <c r="O472" s="6"/>
    </row>
    <row r="473" ht="12.75">
      <c r="O473" s="6"/>
    </row>
    <row r="474" ht="12.75">
      <c r="O474" s="6"/>
    </row>
    <row r="475" ht="12.75">
      <c r="O475" s="6"/>
    </row>
    <row r="476" ht="12.75">
      <c r="O476" s="6"/>
    </row>
    <row r="477" ht="12.75">
      <c r="O477" s="6"/>
    </row>
    <row r="478" ht="12.75">
      <c r="O478" s="6"/>
    </row>
    <row r="479" ht="12.75">
      <c r="O479" s="6"/>
    </row>
    <row r="480" ht="12.75">
      <c r="O480" s="6"/>
    </row>
    <row r="481" ht="12.75">
      <c r="O481" s="6"/>
    </row>
    <row r="482" ht="12.75">
      <c r="O482" s="6"/>
    </row>
    <row r="483" ht="12.75">
      <c r="O483" s="6"/>
    </row>
    <row r="484" ht="12.75">
      <c r="O484" s="6"/>
    </row>
    <row r="485" ht="12.75">
      <c r="O485" s="6"/>
    </row>
    <row r="486" ht="12.75">
      <c r="O486" s="6"/>
    </row>
    <row r="487" ht="12.75">
      <c r="O487" s="6"/>
    </row>
    <row r="488" ht="12.75">
      <c r="O488" s="6"/>
    </row>
    <row r="489" ht="12.75">
      <c r="O489" s="6"/>
    </row>
    <row r="490" ht="12.75">
      <c r="O490" s="6"/>
    </row>
    <row r="491" ht="12.75">
      <c r="O491" s="6"/>
    </row>
    <row r="492" ht="12.75">
      <c r="O492" s="6"/>
    </row>
    <row r="493" ht="12.75">
      <c r="O493" s="6"/>
    </row>
    <row r="494" ht="12.75">
      <c r="O494" s="6"/>
    </row>
    <row r="495" ht="12.75">
      <c r="O495" s="6"/>
    </row>
    <row r="496" ht="12.75">
      <c r="O496" s="6"/>
    </row>
    <row r="497" ht="12.75">
      <c r="O497" s="6"/>
    </row>
    <row r="498" ht="12.75">
      <c r="O498" s="6"/>
    </row>
    <row r="499" ht="12.75">
      <c r="O499" s="6"/>
    </row>
    <row r="500" ht="12.75">
      <c r="O500" s="6"/>
    </row>
    <row r="501" ht="12.75">
      <c r="O501" s="6"/>
    </row>
    <row r="502" ht="12.75">
      <c r="O502" s="6"/>
    </row>
    <row r="503" ht="12.75">
      <c r="O503" s="6"/>
    </row>
    <row r="504" ht="12.75">
      <c r="O504" s="6"/>
    </row>
    <row r="505" ht="12.75">
      <c r="O505" s="6"/>
    </row>
    <row r="506" ht="12.75">
      <c r="O506" s="6"/>
    </row>
    <row r="507" ht="12.75">
      <c r="O507" s="6"/>
    </row>
    <row r="508" ht="12.75">
      <c r="O508" s="6"/>
    </row>
    <row r="509" ht="12.75">
      <c r="O509" s="6"/>
    </row>
    <row r="510" ht="12.75">
      <c r="O510" s="6"/>
    </row>
    <row r="511" ht="12.75">
      <c r="O511" s="6"/>
    </row>
    <row r="512" ht="12.75">
      <c r="O512" s="6"/>
    </row>
    <row r="513" ht="12.75">
      <c r="O513" s="6"/>
    </row>
    <row r="514" ht="12.75">
      <c r="O514" s="6"/>
    </row>
    <row r="515" ht="12.75">
      <c r="O515" s="6"/>
    </row>
    <row r="516" ht="12.75">
      <c r="O516" s="6"/>
    </row>
    <row r="517" ht="12.75">
      <c r="O517" s="6"/>
    </row>
    <row r="518" ht="12.75">
      <c r="O518" s="6"/>
    </row>
    <row r="519" ht="12.75">
      <c r="O519" s="6"/>
    </row>
    <row r="520" ht="12.75">
      <c r="O520" s="6"/>
    </row>
    <row r="521" ht="12.75">
      <c r="O521" s="6"/>
    </row>
    <row r="522" ht="12.75">
      <c r="O522" s="6"/>
    </row>
    <row r="523" ht="12.75">
      <c r="O523" s="6"/>
    </row>
    <row r="524" ht="12.75">
      <c r="O524" s="6"/>
    </row>
    <row r="525" ht="12.75">
      <c r="O525" s="6"/>
    </row>
    <row r="526" ht="12.75">
      <c r="O526" s="6"/>
    </row>
    <row r="527" ht="12.75">
      <c r="O527" s="6"/>
    </row>
    <row r="528" ht="12.75">
      <c r="O528" s="6"/>
    </row>
    <row r="529" ht="12.75">
      <c r="O529" s="6"/>
    </row>
    <row r="530" ht="12.75">
      <c r="O530" s="6"/>
    </row>
    <row r="531" ht="12.75">
      <c r="O531" s="6"/>
    </row>
    <row r="532" ht="12.75">
      <c r="O532" s="6"/>
    </row>
    <row r="533" ht="12.75">
      <c r="O533" s="6"/>
    </row>
    <row r="534" ht="12.75">
      <c r="O534" s="6"/>
    </row>
    <row r="535" ht="12.75">
      <c r="O535" s="6"/>
    </row>
    <row r="536" ht="12.75">
      <c r="O536" s="6"/>
    </row>
    <row r="537" ht="12.75">
      <c r="O537" s="6"/>
    </row>
    <row r="538" ht="12.75">
      <c r="O538" s="6"/>
    </row>
    <row r="539" ht="12.75">
      <c r="O539" s="6"/>
    </row>
    <row r="540" ht="12.75">
      <c r="O540" s="6"/>
    </row>
    <row r="541" ht="12.75">
      <c r="O541" s="6"/>
    </row>
    <row r="542" ht="12.75">
      <c r="O542" s="6"/>
    </row>
    <row r="543" ht="12.75">
      <c r="O543" s="6"/>
    </row>
    <row r="544" ht="12.75">
      <c r="O544" s="6"/>
    </row>
    <row r="545" ht="12.75">
      <c r="O545" s="6"/>
    </row>
    <row r="546" ht="12.75">
      <c r="O546" s="6"/>
    </row>
    <row r="547" ht="12.75">
      <c r="O547" s="6"/>
    </row>
    <row r="548" ht="12.75">
      <c r="O548" s="6"/>
    </row>
    <row r="549" ht="12.75">
      <c r="O549" s="6"/>
    </row>
    <row r="550" ht="12.75">
      <c r="O550" s="6"/>
    </row>
    <row r="551" ht="12.75">
      <c r="O551" s="6"/>
    </row>
    <row r="552" ht="12.75">
      <c r="O552" s="6"/>
    </row>
    <row r="553" ht="12.75">
      <c r="O553" s="6"/>
    </row>
    <row r="554" ht="12.75">
      <c r="O554" s="6"/>
    </row>
    <row r="555" ht="12.75">
      <c r="O555" s="6"/>
    </row>
    <row r="556" ht="12.75">
      <c r="O556" s="6"/>
    </row>
    <row r="557" ht="12.75">
      <c r="O557" s="6"/>
    </row>
    <row r="558" ht="12.75">
      <c r="O558" s="6"/>
    </row>
    <row r="559" ht="12.75">
      <c r="O559" s="6"/>
    </row>
    <row r="560" ht="12.75">
      <c r="O560" s="6"/>
    </row>
    <row r="561" ht="12.75">
      <c r="O561" s="6"/>
    </row>
    <row r="562" ht="12.75">
      <c r="O562" s="6"/>
    </row>
    <row r="563" ht="12.75">
      <c r="O563" s="6"/>
    </row>
    <row r="564" ht="12.75">
      <c r="O564" s="6"/>
    </row>
    <row r="565" ht="12.75">
      <c r="O565" s="6"/>
    </row>
    <row r="566" ht="12.75">
      <c r="O566" s="6"/>
    </row>
    <row r="567" ht="12.75">
      <c r="O567" s="6"/>
    </row>
    <row r="568" ht="12.75">
      <c r="O568" s="6"/>
    </row>
    <row r="569" ht="12.75">
      <c r="O569" s="6"/>
    </row>
    <row r="570" ht="12.75">
      <c r="O570" s="6"/>
    </row>
    <row r="571" ht="12.75">
      <c r="O571" s="6"/>
    </row>
    <row r="572" ht="12.75">
      <c r="O572" s="6"/>
    </row>
    <row r="573" ht="12.75">
      <c r="O573" s="6"/>
    </row>
    <row r="574" ht="12.75">
      <c r="O574" s="6"/>
    </row>
    <row r="575" ht="12.75">
      <c r="O575" s="6"/>
    </row>
    <row r="576" ht="12.75">
      <c r="O576" s="6"/>
    </row>
    <row r="577" ht="12.75">
      <c r="O577" s="6"/>
    </row>
    <row r="578" ht="12.75">
      <c r="O578" s="6"/>
    </row>
    <row r="579" ht="12.75">
      <c r="O579" s="6"/>
    </row>
    <row r="580" ht="12.75">
      <c r="O580" s="6"/>
    </row>
    <row r="581" ht="12.75">
      <c r="O581" s="6"/>
    </row>
    <row r="582" ht="12.75">
      <c r="O582" s="6"/>
    </row>
    <row r="583" ht="12.75">
      <c r="O583" s="6"/>
    </row>
    <row r="584" ht="12.75">
      <c r="O584" s="6"/>
    </row>
    <row r="585" ht="12.75">
      <c r="O585" s="6"/>
    </row>
    <row r="586" ht="12.75">
      <c r="O586" s="6"/>
    </row>
    <row r="587" ht="12.75">
      <c r="O587" s="6"/>
    </row>
    <row r="588" ht="12.75">
      <c r="O588" s="6"/>
    </row>
    <row r="589" ht="12.75">
      <c r="O589" s="6"/>
    </row>
    <row r="590" ht="12.75">
      <c r="O590" s="6"/>
    </row>
    <row r="591" ht="12.75">
      <c r="O591" s="6"/>
    </row>
    <row r="592" ht="12.75">
      <c r="O592" s="6"/>
    </row>
    <row r="593" ht="12.75">
      <c r="O593" s="6"/>
    </row>
    <row r="594" ht="12.75">
      <c r="O594" s="6"/>
    </row>
    <row r="595" ht="12.75">
      <c r="O595" s="6"/>
    </row>
    <row r="596" ht="12.75">
      <c r="O596" s="6"/>
    </row>
    <row r="597" ht="12.75">
      <c r="O597" s="6"/>
    </row>
    <row r="598" ht="12.75">
      <c r="O598" s="6"/>
    </row>
    <row r="599" ht="12.75">
      <c r="O599" s="6"/>
    </row>
    <row r="600" ht="12.75">
      <c r="O600" s="6"/>
    </row>
    <row r="601" ht="12.75">
      <c r="O601" s="6"/>
    </row>
    <row r="602" ht="12.75">
      <c r="O602" s="6"/>
    </row>
    <row r="603" ht="12.75">
      <c r="O603" s="6"/>
    </row>
    <row r="604" ht="12.75">
      <c r="O604" s="6"/>
    </row>
    <row r="605" ht="12.75">
      <c r="O605" s="6"/>
    </row>
    <row r="606" ht="12.75">
      <c r="O606" s="6"/>
    </row>
    <row r="607" ht="12.75">
      <c r="O607" s="6"/>
    </row>
    <row r="608" ht="12.75">
      <c r="O608" s="6"/>
    </row>
    <row r="609" ht="12.75">
      <c r="O609" s="6"/>
    </row>
    <row r="610" ht="12.75">
      <c r="O610" s="6"/>
    </row>
    <row r="611" ht="12.75">
      <c r="O611" s="6"/>
    </row>
    <row r="612" ht="12.75">
      <c r="O612" s="6"/>
    </row>
    <row r="613" ht="12.75">
      <c r="O613" s="6"/>
    </row>
    <row r="614" ht="12.75">
      <c r="O614" s="6"/>
    </row>
    <row r="615" ht="12.75">
      <c r="O615" s="6"/>
    </row>
    <row r="616" ht="12.75">
      <c r="O616" s="6"/>
    </row>
    <row r="617" ht="12.75">
      <c r="O617" s="6"/>
    </row>
    <row r="618" ht="12.75">
      <c r="O618" s="6"/>
    </row>
    <row r="619" ht="12.75">
      <c r="O619" s="6"/>
    </row>
    <row r="620" ht="12.75">
      <c r="O620" s="6"/>
    </row>
    <row r="621" ht="12.75">
      <c r="O621" s="6"/>
    </row>
    <row r="622" ht="12.75">
      <c r="O622" s="6"/>
    </row>
    <row r="623" ht="12.75">
      <c r="O623" s="6"/>
    </row>
    <row r="624" ht="12.75">
      <c r="O624" s="6"/>
    </row>
    <row r="625" ht="12.75">
      <c r="O625" s="6"/>
    </row>
    <row r="626" ht="12.75">
      <c r="O626" s="6"/>
    </row>
    <row r="627" ht="12.75">
      <c r="O627" s="6"/>
    </row>
    <row r="628" ht="12.75">
      <c r="O628" s="6"/>
    </row>
    <row r="629" ht="12.75">
      <c r="O629" s="6"/>
    </row>
    <row r="630" ht="12.75">
      <c r="O630" s="6"/>
    </row>
    <row r="631" ht="12.75">
      <c r="O631" s="6"/>
    </row>
    <row r="632" ht="12.75">
      <c r="O632" s="6"/>
    </row>
    <row r="633" ht="12.75">
      <c r="O633" s="6"/>
    </row>
    <row r="634" ht="12.75">
      <c r="O634" s="6"/>
    </row>
    <row r="635" ht="12.75">
      <c r="O635" s="6"/>
    </row>
    <row r="636" ht="12.75">
      <c r="O636" s="6"/>
    </row>
    <row r="637" ht="12.75">
      <c r="O637" s="6"/>
    </row>
    <row r="638" ht="12.75">
      <c r="O638" s="6"/>
    </row>
    <row r="639" ht="12.75">
      <c r="O639" s="6"/>
    </row>
    <row r="640" ht="12.75">
      <c r="O640" s="6"/>
    </row>
    <row r="641" ht="12.75">
      <c r="O641" s="6"/>
    </row>
    <row r="642" ht="12.75">
      <c r="O642" s="6"/>
    </row>
    <row r="643" ht="12.75">
      <c r="O643" s="6"/>
    </row>
    <row r="644" ht="12.75">
      <c r="O644" s="6"/>
    </row>
    <row r="645" ht="12.75">
      <c r="O645" s="6"/>
    </row>
    <row r="646" ht="12.75">
      <c r="O646" s="6"/>
    </row>
    <row r="647" ht="12.75">
      <c r="O647" s="6"/>
    </row>
    <row r="648" ht="12.75">
      <c r="O648" s="6"/>
    </row>
    <row r="649" ht="12.75">
      <c r="O649" s="6"/>
    </row>
    <row r="650" ht="12.75">
      <c r="O650" s="6"/>
    </row>
    <row r="651" ht="12.75">
      <c r="O651" s="6"/>
    </row>
    <row r="652" ht="12.75">
      <c r="O652" s="6"/>
    </row>
    <row r="653" ht="12.75">
      <c r="O653" s="6"/>
    </row>
    <row r="654" ht="12.75">
      <c r="O654" s="6"/>
    </row>
    <row r="655" ht="12.75">
      <c r="O655" s="6"/>
    </row>
    <row r="656" ht="12.75">
      <c r="O656" s="6"/>
    </row>
    <row r="657" ht="12.75">
      <c r="O657" s="6"/>
    </row>
    <row r="658" ht="12.75">
      <c r="O658" s="6"/>
    </row>
    <row r="659" ht="12.75">
      <c r="O659" s="6"/>
    </row>
    <row r="660" ht="12.75">
      <c r="O660" s="6"/>
    </row>
    <row r="661" ht="12.75">
      <c r="O661" s="6"/>
    </row>
    <row r="662" ht="12.75">
      <c r="O662" s="6"/>
    </row>
    <row r="663" ht="12.75">
      <c r="O663" s="6"/>
    </row>
    <row r="664" ht="12.75">
      <c r="O664" s="6"/>
    </row>
    <row r="665" ht="12.75">
      <c r="O665" s="6"/>
    </row>
    <row r="666" ht="12.75">
      <c r="O666" s="6"/>
    </row>
    <row r="667" ht="12.75">
      <c r="O667" s="6"/>
    </row>
    <row r="668" ht="12.75">
      <c r="O668" s="6"/>
    </row>
    <row r="669" ht="12.75">
      <c r="O669" s="6"/>
    </row>
    <row r="670" ht="12.75">
      <c r="O670" s="6"/>
    </row>
    <row r="671" ht="12.75">
      <c r="O671" s="6"/>
    </row>
    <row r="672" ht="12.75">
      <c r="O672" s="6"/>
    </row>
    <row r="673" ht="12.75">
      <c r="O673" s="6"/>
    </row>
    <row r="674" ht="12.75">
      <c r="O674" s="6"/>
    </row>
    <row r="675" ht="12.75">
      <c r="O675" s="6"/>
    </row>
    <row r="676" ht="12.75">
      <c r="O676" s="6"/>
    </row>
    <row r="677" ht="12.75">
      <c r="O677" s="6"/>
    </row>
    <row r="678" ht="12.75">
      <c r="O678" s="6"/>
    </row>
    <row r="679" ht="12.75">
      <c r="O679" s="6"/>
    </row>
    <row r="680" ht="12.75">
      <c r="O680" s="6"/>
    </row>
    <row r="681" ht="12.75">
      <c r="O681" s="6"/>
    </row>
    <row r="682" ht="12.75">
      <c r="O682" s="6"/>
    </row>
    <row r="683" ht="12.75">
      <c r="O683" s="6"/>
    </row>
    <row r="684" ht="12.75">
      <c r="O684" s="6"/>
    </row>
    <row r="685" ht="12.75">
      <c r="O685" s="6"/>
    </row>
    <row r="686" ht="12.75">
      <c r="O686" s="6"/>
    </row>
    <row r="687" ht="12.75">
      <c r="O687" s="6"/>
    </row>
    <row r="688" ht="12.75">
      <c r="O688" s="6"/>
    </row>
    <row r="689" ht="12.75">
      <c r="O689" s="6"/>
    </row>
    <row r="690" ht="12.75">
      <c r="O690" s="6"/>
    </row>
    <row r="691" ht="12.75">
      <c r="O691" s="6"/>
    </row>
    <row r="692" ht="12.75">
      <c r="O692" s="6"/>
    </row>
    <row r="693" ht="12.75">
      <c r="O693" s="6"/>
    </row>
    <row r="694" ht="12.75">
      <c r="O694" s="6"/>
    </row>
    <row r="695" ht="12.75">
      <c r="O695" s="6"/>
    </row>
    <row r="696" ht="12.75">
      <c r="O696" s="6"/>
    </row>
    <row r="697" ht="12.75">
      <c r="O697" s="6"/>
    </row>
    <row r="698" ht="12.75">
      <c r="O698" s="6"/>
    </row>
    <row r="699" ht="12.75">
      <c r="O699" s="6"/>
    </row>
    <row r="700" ht="12.75">
      <c r="O700" s="6"/>
    </row>
    <row r="701" ht="12.75">
      <c r="O701" s="6"/>
    </row>
    <row r="702" ht="12.75">
      <c r="O702" s="6"/>
    </row>
    <row r="703" ht="12.75">
      <c r="O703" s="6"/>
    </row>
    <row r="704" ht="12.75">
      <c r="O704" s="6"/>
    </row>
    <row r="705" ht="12.75">
      <c r="O705" s="6"/>
    </row>
    <row r="706" ht="12.75">
      <c r="O706" s="6"/>
    </row>
    <row r="707" ht="12.75">
      <c r="O707" s="6"/>
    </row>
    <row r="708" ht="12.75">
      <c r="O708" s="6"/>
    </row>
    <row r="709" ht="12.75">
      <c r="O709" s="6"/>
    </row>
    <row r="710" ht="12.75">
      <c r="O710" s="6"/>
    </row>
    <row r="711" ht="12.75">
      <c r="O711" s="6"/>
    </row>
    <row r="712" ht="12.75">
      <c r="O712" s="6"/>
    </row>
  </sheetData>
  <printOptions gridLines="1"/>
  <pageMargins left="0.7480314960629921" right="0.7480314960629921" top="0.984251968503937" bottom="0.984251968503937" header="0.5118110236220472" footer="0.5118110236220472"/>
  <pageSetup fitToHeight="6" fitToWidth="1" horizontalDpi="300" verticalDpi="3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398"/>
  <sheetViews>
    <sheetView workbookViewId="0" topLeftCell="A1">
      <selection activeCell="G1" sqref="G1"/>
    </sheetView>
  </sheetViews>
  <sheetFormatPr defaultColWidth="9.140625" defaultRowHeight="12.75"/>
  <cols>
    <col min="1" max="1" width="13.8515625" style="0" customWidth="1"/>
    <col min="8" max="8" width="37.00390625" style="0" customWidth="1"/>
  </cols>
  <sheetData>
    <row r="1" ht="18">
      <c r="A1" s="11" t="s">
        <v>29</v>
      </c>
    </row>
    <row r="3" spans="1:7" ht="24.75" customHeight="1">
      <c r="A3" s="17"/>
      <c r="B3" s="21" t="s">
        <v>26</v>
      </c>
      <c r="C3" s="21" t="s">
        <v>27</v>
      </c>
      <c r="D3" s="22" t="s">
        <v>28</v>
      </c>
      <c r="E3" s="22" t="s">
        <v>30</v>
      </c>
      <c r="F3" s="22" t="s">
        <v>31</v>
      </c>
      <c r="G3" s="22" t="s">
        <v>32</v>
      </c>
    </row>
    <row r="4" spans="1:10" ht="12.75">
      <c r="A4" s="17" t="s">
        <v>20</v>
      </c>
      <c r="B4" s="1">
        <v>40</v>
      </c>
      <c r="C4" s="1">
        <f>+Analysis!M18</f>
        <v>34</v>
      </c>
      <c r="D4" s="20">
        <f aca="true" t="shared" si="0" ref="D4:D10">+C4/B4</f>
        <v>0.85</v>
      </c>
      <c r="E4" s="77" t="str">
        <f aca="true" t="shared" si="1" ref="E4:E10">IF(D4&gt;=80%,"A"," ")</f>
        <v>A</v>
      </c>
      <c r="F4" s="1" t="str">
        <f aca="true" t="shared" si="2" ref="F4:F9">IF(E4="A"," ",IF(D4&gt;=60%,"B"," "))</f>
        <v> </v>
      </c>
      <c r="G4" s="1" t="str">
        <f aca="true" t="shared" si="3" ref="G4:G9">IF(E4="A"," ",IF(F4="B"," ","C"))</f>
        <v> </v>
      </c>
      <c r="I4">
        <f>COUNTIF(E4:E11,"A")</f>
        <v>7</v>
      </c>
      <c r="J4" t="s">
        <v>33</v>
      </c>
    </row>
    <row r="5" spans="1:10" ht="12.75">
      <c r="A5" s="17" t="s">
        <v>21</v>
      </c>
      <c r="B5" s="1">
        <v>24</v>
      </c>
      <c r="C5" s="1">
        <f>+Analysis!M28</f>
        <v>24</v>
      </c>
      <c r="D5" s="20">
        <f t="shared" si="0"/>
        <v>1</v>
      </c>
      <c r="E5" s="77" t="str">
        <f t="shared" si="1"/>
        <v>A</v>
      </c>
      <c r="F5" s="1" t="str">
        <f t="shared" si="2"/>
        <v> </v>
      </c>
      <c r="G5" s="1" t="str">
        <f t="shared" si="3"/>
        <v> </v>
      </c>
      <c r="I5">
        <f>COUNTIF(F4:F11,"B")</f>
        <v>0</v>
      </c>
      <c r="J5" t="s">
        <v>34</v>
      </c>
    </row>
    <row r="6" spans="1:10" ht="12.75">
      <c r="A6" s="17" t="s">
        <v>22</v>
      </c>
      <c r="B6" s="1">
        <v>32</v>
      </c>
      <c r="C6" s="1">
        <f>+Analysis!M37</f>
        <v>32</v>
      </c>
      <c r="D6" s="20">
        <f t="shared" si="0"/>
        <v>1</v>
      </c>
      <c r="E6" s="77" t="str">
        <f t="shared" si="1"/>
        <v>A</v>
      </c>
      <c r="F6" s="1" t="str">
        <f t="shared" si="2"/>
        <v> </v>
      </c>
      <c r="G6" s="1" t="str">
        <f t="shared" si="3"/>
        <v> </v>
      </c>
      <c r="I6">
        <f>COUNTIF(G4:G11,"C")</f>
        <v>0</v>
      </c>
      <c r="J6" t="s">
        <v>35</v>
      </c>
    </row>
    <row r="7" spans="1:7" s="74" customFormat="1" ht="25.5" customHeight="1">
      <c r="A7" s="76" t="s">
        <v>105</v>
      </c>
      <c r="B7" s="74">
        <v>96</v>
      </c>
      <c r="C7" s="74">
        <f>SUM(C4:C6)</f>
        <v>90</v>
      </c>
      <c r="D7" s="75">
        <f t="shared" si="0"/>
        <v>0.9375</v>
      </c>
      <c r="E7" s="77" t="str">
        <f t="shared" si="1"/>
        <v>A</v>
      </c>
      <c r="F7" s="1" t="str">
        <f t="shared" si="2"/>
        <v> </v>
      </c>
      <c r="G7" s="1" t="str">
        <f t="shared" si="3"/>
        <v> </v>
      </c>
    </row>
    <row r="8" spans="1:7" ht="12.75">
      <c r="A8" s="17" t="s">
        <v>23</v>
      </c>
      <c r="B8" s="1">
        <v>70</v>
      </c>
      <c r="C8" s="1">
        <f>+Analysis!M55</f>
        <v>70</v>
      </c>
      <c r="D8" s="20">
        <f t="shared" si="0"/>
        <v>1</v>
      </c>
      <c r="E8" s="1" t="str">
        <f t="shared" si="1"/>
        <v>A</v>
      </c>
      <c r="F8" s="1" t="str">
        <f t="shared" si="2"/>
        <v> </v>
      </c>
      <c r="G8" s="1" t="str">
        <f t="shared" si="3"/>
        <v> </v>
      </c>
    </row>
    <row r="9" spans="1:7" ht="12.75">
      <c r="A9" s="17" t="s">
        <v>24</v>
      </c>
      <c r="B9" s="1">
        <v>54</v>
      </c>
      <c r="C9" s="1">
        <f>+Analysis!M68</f>
        <v>54</v>
      </c>
      <c r="D9" s="20">
        <f t="shared" si="0"/>
        <v>1</v>
      </c>
      <c r="E9" s="1" t="str">
        <f t="shared" si="1"/>
        <v>A</v>
      </c>
      <c r="F9" s="1" t="str">
        <f t="shared" si="2"/>
        <v> </v>
      </c>
      <c r="G9" s="1" t="str">
        <f t="shared" si="3"/>
        <v> </v>
      </c>
    </row>
    <row r="10" spans="1:7" ht="12.75">
      <c r="A10" s="17" t="s">
        <v>25</v>
      </c>
      <c r="B10" s="1">
        <v>60</v>
      </c>
      <c r="C10" s="1">
        <f>+Analysis!M83</f>
        <v>60</v>
      </c>
      <c r="D10" s="20">
        <f t="shared" si="0"/>
        <v>1</v>
      </c>
      <c r="E10" s="1" t="str">
        <f t="shared" si="1"/>
        <v>A</v>
      </c>
      <c r="F10" s="1" t="str">
        <f>IF(E10="A"," ",IF(D10&gt;=60%,"B"," "))</f>
        <v> </v>
      </c>
      <c r="G10" s="1" t="str">
        <f>IF(E10="A"," ",IF(F10="B"," ","C"))</f>
        <v> </v>
      </c>
    </row>
    <row r="11" spans="1:4" ht="12.75">
      <c r="A11" s="17"/>
      <c r="B11" s="1"/>
      <c r="C11" s="1"/>
      <c r="D11" s="20"/>
    </row>
    <row r="12" spans="1:4" ht="12.75">
      <c r="A12" s="17" t="s">
        <v>8</v>
      </c>
      <c r="B12" s="1">
        <f>SUM(B7:B11)</f>
        <v>280</v>
      </c>
      <c r="C12" s="1">
        <f>SUM(C7:C11)</f>
        <v>274</v>
      </c>
      <c r="D12" s="70">
        <f>+C12/B12</f>
        <v>0.9785714285714285</v>
      </c>
    </row>
    <row r="13" spans="1:7" ht="12.75">
      <c r="A13" s="17"/>
      <c r="B13" s="1"/>
      <c r="C13" s="1"/>
      <c r="D13" s="20"/>
      <c r="G13" s="17" t="s">
        <v>106</v>
      </c>
    </row>
    <row r="14" spans="1:8" ht="12.75">
      <c r="A14" s="23"/>
      <c r="B14" s="24"/>
      <c r="C14" s="24"/>
      <c r="D14" s="25"/>
      <c r="E14" s="26"/>
      <c r="G14" s="78" t="s">
        <v>107</v>
      </c>
      <c r="H14" s="111" t="s">
        <v>199</v>
      </c>
    </row>
    <row r="15" spans="1:8" ht="12.75">
      <c r="A15" s="30"/>
      <c r="B15" s="32"/>
      <c r="C15" s="32"/>
      <c r="D15" s="34" t="s">
        <v>36</v>
      </c>
      <c r="E15" s="33" t="str">
        <f>IF(I4=7,IF(C19=0,"A Level","B Level"),IF(I4+I5=7,"B Level","C Level"))</f>
        <v>B Level</v>
      </c>
      <c r="H15" s="111"/>
    </row>
    <row r="16" spans="1:8" ht="12.75">
      <c r="A16" s="27"/>
      <c r="B16" s="28"/>
      <c r="C16" s="28"/>
      <c r="D16" s="28"/>
      <c r="E16" s="29"/>
      <c r="G16" s="78" t="s">
        <v>108</v>
      </c>
      <c r="H16" s="103" t="s">
        <v>191</v>
      </c>
    </row>
    <row r="17" spans="7:8" ht="12.75">
      <c r="G17" s="78" t="s">
        <v>109</v>
      </c>
      <c r="H17" t="s">
        <v>192</v>
      </c>
    </row>
    <row r="18" spans="1:8" ht="12.75">
      <c r="A18" s="6"/>
      <c r="B18" s="12"/>
      <c r="C18" s="12" t="s">
        <v>5</v>
      </c>
      <c r="D18" s="12" t="s">
        <v>4</v>
      </c>
      <c r="E18" s="12" t="s">
        <v>6</v>
      </c>
      <c r="G18" s="79"/>
      <c r="H18" s="80"/>
    </row>
    <row r="19" spans="1:8" ht="12.75">
      <c r="A19" s="71" t="s">
        <v>93</v>
      </c>
      <c r="B19" s="12">
        <v>0</v>
      </c>
      <c r="C19" s="93">
        <f>COUNTIF(Analysis!$K$9:$K$83,"A")</f>
        <v>1</v>
      </c>
      <c r="D19" s="100">
        <f>COUNTIF(Analysis!$K$9:$K$83,"B")</f>
        <v>0</v>
      </c>
      <c r="E19" s="101">
        <f>COUNTIF(Analysis!$K$9:$K$83,"C")</f>
        <v>0</v>
      </c>
      <c r="G19" s="81"/>
      <c r="H19" s="81"/>
    </row>
    <row r="20" spans="1:5" ht="12.75">
      <c r="A20" s="72" t="s">
        <v>94</v>
      </c>
      <c r="B20" s="12">
        <v>1</v>
      </c>
      <c r="C20" s="97">
        <f>COUNTIF(Analysis!$K$9:$K$83,"D")</f>
        <v>0</v>
      </c>
      <c r="D20" s="98">
        <f>COUNTIF(Analysis!$K$9:$K$83,"E")</f>
        <v>0</v>
      </c>
      <c r="E20" s="99">
        <f>COUNTIF(Analysis!$K$9:$K$83,"F")</f>
        <v>0</v>
      </c>
    </row>
    <row r="21" spans="1:5" ht="12.75">
      <c r="A21" s="73" t="s">
        <v>95</v>
      </c>
      <c r="B21" s="12">
        <v>2</v>
      </c>
      <c r="C21" s="94">
        <f>COUNTIF(Analysis!$K$9:$K$83,"G")</f>
        <v>14</v>
      </c>
      <c r="D21" s="95">
        <f>COUNTIF(Analysis!$K$9:$K$83,"H")</f>
        <v>40</v>
      </c>
      <c r="E21" s="96">
        <f>COUNTIF(Analysis!$K$9:$K$83,"I")</f>
        <v>15</v>
      </c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ht="12.75">
      <c r="A77" s="6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ht="12.75">
      <c r="A85" s="6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  <row r="109" ht="12.75">
      <c r="A109" s="6"/>
    </row>
    <row r="110" ht="12.75">
      <c r="A110" s="6"/>
    </row>
    <row r="111" ht="12.75">
      <c r="A111" s="6"/>
    </row>
    <row r="112" ht="12.75">
      <c r="A112" s="6"/>
    </row>
    <row r="113" ht="12.75">
      <c r="A113" s="6"/>
    </row>
    <row r="114" ht="12.75">
      <c r="A114" s="6"/>
    </row>
    <row r="115" ht="12.75">
      <c r="A115" s="6"/>
    </row>
    <row r="116" ht="12.75">
      <c r="A116" s="6"/>
    </row>
    <row r="117" ht="12.75">
      <c r="A117" s="6"/>
    </row>
    <row r="118" ht="12.75">
      <c r="A118" s="6"/>
    </row>
    <row r="119" ht="12.75">
      <c r="A119" s="6"/>
    </row>
    <row r="120" ht="12.75">
      <c r="A120" s="6"/>
    </row>
    <row r="121" ht="12.75">
      <c r="A121" s="6"/>
    </row>
    <row r="122" ht="12.75">
      <c r="A122" s="6"/>
    </row>
    <row r="123" ht="12.75">
      <c r="A123" s="6"/>
    </row>
    <row r="124" ht="12.75">
      <c r="A124" s="6"/>
    </row>
    <row r="125" ht="12.75">
      <c r="A125" s="6"/>
    </row>
    <row r="126" ht="12.75">
      <c r="A126" s="6"/>
    </row>
    <row r="127" ht="12.75">
      <c r="A127" s="6"/>
    </row>
    <row r="128" ht="12.75">
      <c r="A128" s="6"/>
    </row>
    <row r="129" ht="12.75">
      <c r="A129" s="6"/>
    </row>
    <row r="130" ht="12.75">
      <c r="A130" s="6"/>
    </row>
    <row r="131" ht="12.75">
      <c r="A131" s="6"/>
    </row>
    <row r="132" ht="12.75">
      <c r="A132" s="6"/>
    </row>
    <row r="133" ht="12.75">
      <c r="A133" s="6"/>
    </row>
    <row r="134" ht="12.75">
      <c r="A134" s="6"/>
    </row>
    <row r="135" ht="12.75">
      <c r="A135" s="6"/>
    </row>
    <row r="136" ht="12.75">
      <c r="A136" s="6"/>
    </row>
    <row r="137" ht="12.75">
      <c r="A137" s="6"/>
    </row>
    <row r="138" ht="12.75">
      <c r="A138" s="6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</sheetData>
  <mergeCells count="1">
    <mergeCell ref="H14:H1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79"/>
  <sheetViews>
    <sheetView workbookViewId="0" topLeftCell="A53">
      <selection activeCell="A4" sqref="A4"/>
    </sheetView>
  </sheetViews>
  <sheetFormatPr defaultColWidth="9.140625" defaultRowHeight="12.75"/>
  <cols>
    <col min="1" max="1" width="9.7109375" style="91" customWidth="1"/>
    <col min="2" max="2" width="50.421875" style="35" customWidth="1"/>
    <col min="3" max="3" width="4.421875" style="1" customWidth="1"/>
    <col min="4" max="4" width="3.57421875" style="1" hidden="1" customWidth="1"/>
    <col min="5" max="5" width="7.57421875" style="0" bestFit="1" customWidth="1"/>
    <col min="6" max="6" width="71.57421875" style="0" customWidth="1"/>
  </cols>
  <sheetData>
    <row r="1" ht="18">
      <c r="A1" s="38" t="s">
        <v>87</v>
      </c>
    </row>
    <row r="3" ht="23.25">
      <c r="B3" s="40" t="s">
        <v>170</v>
      </c>
    </row>
    <row r="4" ht="23.25">
      <c r="B4" s="39"/>
    </row>
    <row r="5" spans="1:5" ht="23.25">
      <c r="A5" s="6" t="s">
        <v>90</v>
      </c>
      <c r="B5" s="39"/>
      <c r="E5" s="12" t="s">
        <v>91</v>
      </c>
    </row>
    <row r="6" spans="1:2" ht="12.75" customHeight="1">
      <c r="A6" s="85"/>
      <c r="B6" s="39"/>
    </row>
    <row r="7" spans="1:6" s="37" customFormat="1" ht="12.75">
      <c r="A7" s="91" t="s">
        <v>110</v>
      </c>
      <c r="B7" s="35" t="s">
        <v>182</v>
      </c>
      <c r="C7" s="1">
        <v>2</v>
      </c>
      <c r="D7" s="1">
        <v>6</v>
      </c>
      <c r="E7" t="s">
        <v>200</v>
      </c>
      <c r="F7" t="s">
        <v>201</v>
      </c>
    </row>
    <row r="8" spans="1:6" ht="12.75">
      <c r="A8" s="91" t="s">
        <v>178</v>
      </c>
      <c r="B8" s="35" t="s">
        <v>183</v>
      </c>
      <c r="C8" s="1">
        <v>0</v>
      </c>
      <c r="D8" s="1">
        <v>0</v>
      </c>
      <c r="E8" t="s">
        <v>171</v>
      </c>
      <c r="F8" s="90" t="s">
        <v>174</v>
      </c>
    </row>
    <row r="9" spans="1:6" ht="12.75">
      <c r="A9" s="91" t="s">
        <v>179</v>
      </c>
      <c r="B9" s="35" t="s">
        <v>184</v>
      </c>
      <c r="C9" s="1">
        <v>0</v>
      </c>
      <c r="D9" s="1">
        <v>0</v>
      </c>
      <c r="E9" t="s">
        <v>171</v>
      </c>
      <c r="F9" t="s">
        <v>174</v>
      </c>
    </row>
    <row r="10" spans="1:6" ht="12.75">
      <c r="A10" s="91" t="s">
        <v>180</v>
      </c>
      <c r="B10" s="35" t="s">
        <v>185</v>
      </c>
      <c r="C10" s="1">
        <v>0</v>
      </c>
      <c r="D10" s="1">
        <v>0</v>
      </c>
      <c r="E10" t="s">
        <v>171</v>
      </c>
      <c r="F10" t="s">
        <v>174</v>
      </c>
    </row>
    <row r="11" spans="1:6" ht="12.75">
      <c r="A11" s="91" t="s">
        <v>111</v>
      </c>
      <c r="B11" s="35" t="s">
        <v>37</v>
      </c>
      <c r="C11" s="1">
        <v>0</v>
      </c>
      <c r="D11" s="1">
        <v>0</v>
      </c>
      <c r="E11" t="s">
        <v>171</v>
      </c>
      <c r="F11" t="s">
        <v>174</v>
      </c>
    </row>
    <row r="12" spans="1:6" ht="12.75">
      <c r="A12" s="91" t="s">
        <v>112</v>
      </c>
      <c r="B12" s="35" t="s">
        <v>38</v>
      </c>
      <c r="C12" s="1">
        <v>0</v>
      </c>
      <c r="D12" s="1">
        <v>0</v>
      </c>
      <c r="E12" t="s">
        <v>171</v>
      </c>
      <c r="F12" t="s">
        <v>174</v>
      </c>
    </row>
    <row r="13" spans="1:6" ht="12.75">
      <c r="A13" s="91" t="s">
        <v>113</v>
      </c>
      <c r="B13" s="35" t="s">
        <v>39</v>
      </c>
      <c r="C13" s="1">
        <v>0</v>
      </c>
      <c r="D13" s="1">
        <v>0</v>
      </c>
      <c r="E13" t="s">
        <v>171</v>
      </c>
      <c r="F13" t="s">
        <v>174</v>
      </c>
    </row>
    <row r="14" spans="1:6" ht="12.75">
      <c r="A14" s="91" t="s">
        <v>114</v>
      </c>
      <c r="B14" s="35" t="s">
        <v>40</v>
      </c>
      <c r="C14" s="1">
        <v>0</v>
      </c>
      <c r="D14" s="1">
        <v>0</v>
      </c>
      <c r="E14" t="s">
        <v>171</v>
      </c>
      <c r="F14" t="s">
        <v>174</v>
      </c>
    </row>
    <row r="15" spans="1:6" ht="12.75">
      <c r="A15" s="91" t="s">
        <v>115</v>
      </c>
      <c r="B15" s="35" t="s">
        <v>41</v>
      </c>
      <c r="C15" s="1">
        <v>0</v>
      </c>
      <c r="D15" s="1">
        <v>0</v>
      </c>
      <c r="E15" t="s">
        <v>171</v>
      </c>
      <c r="F15" t="s">
        <v>174</v>
      </c>
    </row>
    <row r="16" spans="1:6" ht="12.75">
      <c r="A16" s="91" t="s">
        <v>181</v>
      </c>
      <c r="B16" s="35" t="s">
        <v>186</v>
      </c>
      <c r="C16" s="1">
        <v>0</v>
      </c>
      <c r="D16" s="1">
        <v>0</v>
      </c>
      <c r="E16" t="s">
        <v>171</v>
      </c>
      <c r="F16" t="s">
        <v>174</v>
      </c>
    </row>
    <row r="17" spans="1:6" ht="12.75">
      <c r="A17" s="91" t="s">
        <v>116</v>
      </c>
      <c r="B17" s="35" t="s">
        <v>42</v>
      </c>
      <c r="C17" s="1">
        <v>0</v>
      </c>
      <c r="D17" s="1">
        <v>0</v>
      </c>
      <c r="E17" t="s">
        <v>171</v>
      </c>
      <c r="F17" t="s">
        <v>174</v>
      </c>
    </row>
    <row r="18" spans="1:6" ht="12.75">
      <c r="A18" s="91" t="s">
        <v>193</v>
      </c>
      <c r="B18" s="35" t="s">
        <v>43</v>
      </c>
      <c r="C18" s="1">
        <v>0</v>
      </c>
      <c r="D18" s="1">
        <v>0</v>
      </c>
      <c r="E18" t="s">
        <v>171</v>
      </c>
      <c r="F18" t="s">
        <v>174</v>
      </c>
    </row>
    <row r="19" spans="1:6" ht="12.75">
      <c r="A19" s="91" t="s">
        <v>117</v>
      </c>
      <c r="B19" s="35" t="s">
        <v>43</v>
      </c>
      <c r="C19" s="1">
        <v>0</v>
      </c>
      <c r="D19" s="1">
        <v>0</v>
      </c>
      <c r="E19" t="s">
        <v>171</v>
      </c>
      <c r="F19" t="s">
        <v>174</v>
      </c>
    </row>
    <row r="20" spans="1:6" ht="12.75">
      <c r="A20" s="91" t="s">
        <v>118</v>
      </c>
      <c r="B20" s="35" t="s">
        <v>43</v>
      </c>
      <c r="C20" s="1">
        <v>0</v>
      </c>
      <c r="D20" s="1">
        <v>0</v>
      </c>
      <c r="E20" t="s">
        <v>171</v>
      </c>
      <c r="F20" t="s">
        <v>174</v>
      </c>
    </row>
    <row r="21" spans="1:6" ht="12.75">
      <c r="A21" s="91" t="s">
        <v>194</v>
      </c>
      <c r="B21" s="35" t="s">
        <v>44</v>
      </c>
      <c r="C21" s="1">
        <v>0</v>
      </c>
      <c r="D21" s="1">
        <v>0</v>
      </c>
      <c r="E21" t="s">
        <v>171</v>
      </c>
      <c r="F21" t="s">
        <v>174</v>
      </c>
    </row>
    <row r="22" spans="1:6" ht="12.75">
      <c r="A22" s="91" t="s">
        <v>195</v>
      </c>
      <c r="B22" s="35" t="s">
        <v>45</v>
      </c>
      <c r="C22" s="1">
        <v>0</v>
      </c>
      <c r="D22" s="1">
        <v>0</v>
      </c>
      <c r="E22" t="s">
        <v>171</v>
      </c>
      <c r="F22" t="s">
        <v>174</v>
      </c>
    </row>
    <row r="23" spans="1:6" ht="12.75">
      <c r="A23" s="91" t="s">
        <v>119</v>
      </c>
      <c r="B23" s="35" t="s">
        <v>46</v>
      </c>
      <c r="C23" s="1">
        <v>0</v>
      </c>
      <c r="D23" s="1">
        <v>0</v>
      </c>
      <c r="E23" t="s">
        <v>171</v>
      </c>
      <c r="F23" t="s">
        <v>174</v>
      </c>
    </row>
    <row r="24" spans="1:6" ht="12.75">
      <c r="A24" s="91" t="s">
        <v>120</v>
      </c>
      <c r="B24" s="35" t="s">
        <v>47</v>
      </c>
      <c r="C24" s="1">
        <v>0</v>
      </c>
      <c r="D24" s="1">
        <v>0</v>
      </c>
      <c r="E24" t="s">
        <v>171</v>
      </c>
      <c r="F24" t="s">
        <v>174</v>
      </c>
    </row>
    <row r="25" spans="1:6" ht="12.75">
      <c r="A25" s="91" t="s">
        <v>121</v>
      </c>
      <c r="B25" s="35" t="s">
        <v>48</v>
      </c>
      <c r="C25" s="1">
        <v>0</v>
      </c>
      <c r="D25" s="1">
        <v>0</v>
      </c>
      <c r="E25" t="s">
        <v>171</v>
      </c>
      <c r="F25" t="s">
        <v>174</v>
      </c>
    </row>
    <row r="26" spans="1:6" ht="12.75">
      <c r="A26" s="91" t="s">
        <v>122</v>
      </c>
      <c r="B26" s="35" t="s">
        <v>49</v>
      </c>
      <c r="C26" s="1">
        <v>0</v>
      </c>
      <c r="D26" s="1">
        <v>0</v>
      </c>
      <c r="E26" t="s">
        <v>171</v>
      </c>
      <c r="F26" t="s">
        <v>174</v>
      </c>
    </row>
    <row r="27" spans="1:6" ht="12.75">
      <c r="A27" s="91" t="s">
        <v>196</v>
      </c>
      <c r="B27" s="35" t="s">
        <v>50</v>
      </c>
      <c r="C27" s="1">
        <v>0</v>
      </c>
      <c r="D27" s="1">
        <v>0</v>
      </c>
      <c r="E27" t="s">
        <v>171</v>
      </c>
      <c r="F27" t="s">
        <v>174</v>
      </c>
    </row>
    <row r="28" spans="1:6" ht="12.75">
      <c r="A28" s="91" t="s">
        <v>197</v>
      </c>
      <c r="B28" s="35" t="s">
        <v>50</v>
      </c>
      <c r="C28" s="1">
        <v>0</v>
      </c>
      <c r="D28" s="1">
        <v>0</v>
      </c>
      <c r="E28" t="s">
        <v>171</v>
      </c>
      <c r="F28" t="s">
        <v>174</v>
      </c>
    </row>
    <row r="29" spans="1:6" ht="12.75">
      <c r="A29" s="91" t="s">
        <v>198</v>
      </c>
      <c r="B29" s="35" t="s">
        <v>50</v>
      </c>
      <c r="C29" s="1">
        <v>0</v>
      </c>
      <c r="D29" s="1">
        <v>0</v>
      </c>
      <c r="E29" t="s">
        <v>171</v>
      </c>
      <c r="F29" t="s">
        <v>174</v>
      </c>
    </row>
    <row r="30" spans="1:6" ht="12.75">
      <c r="A30" s="91" t="s">
        <v>123</v>
      </c>
      <c r="B30" s="35" t="s">
        <v>51</v>
      </c>
      <c r="C30" s="1">
        <v>0</v>
      </c>
      <c r="D30" s="1">
        <v>0</v>
      </c>
      <c r="E30" t="s">
        <v>171</v>
      </c>
      <c r="F30" t="s">
        <v>174</v>
      </c>
    </row>
    <row r="31" spans="1:6" ht="12.75">
      <c r="A31" s="91" t="s">
        <v>124</v>
      </c>
      <c r="B31" s="35" t="s">
        <v>52</v>
      </c>
      <c r="C31" s="1">
        <v>0</v>
      </c>
      <c r="D31" s="1">
        <v>0</v>
      </c>
      <c r="E31" t="s">
        <v>171</v>
      </c>
      <c r="F31" t="s">
        <v>174</v>
      </c>
    </row>
    <row r="32" spans="1:6" ht="12.75">
      <c r="A32" s="91" t="s">
        <v>125</v>
      </c>
      <c r="B32" s="35" t="s">
        <v>187</v>
      </c>
      <c r="C32" s="1">
        <v>0</v>
      </c>
      <c r="D32" s="1">
        <v>0</v>
      </c>
      <c r="E32" t="s">
        <v>171</v>
      </c>
      <c r="F32" t="s">
        <v>174</v>
      </c>
    </row>
    <row r="33" spans="1:6" ht="12.75">
      <c r="A33" s="91" t="s">
        <v>126</v>
      </c>
      <c r="B33" s="35" t="s">
        <v>53</v>
      </c>
      <c r="C33" s="1">
        <v>0</v>
      </c>
      <c r="D33" s="1">
        <v>0</v>
      </c>
      <c r="E33" t="s">
        <v>171</v>
      </c>
      <c r="F33" t="s">
        <v>174</v>
      </c>
    </row>
    <row r="34" spans="1:6" ht="12.75">
      <c r="A34" s="91" t="s">
        <v>127</v>
      </c>
      <c r="B34" s="35" t="s">
        <v>54</v>
      </c>
      <c r="C34" s="1">
        <v>0</v>
      </c>
      <c r="D34" s="1">
        <v>0</v>
      </c>
      <c r="E34" t="s">
        <v>171</v>
      </c>
      <c r="F34" t="s">
        <v>174</v>
      </c>
    </row>
    <row r="35" spans="1:6" ht="12.75">
      <c r="A35" s="91" t="s">
        <v>128</v>
      </c>
      <c r="B35" s="35" t="s">
        <v>55</v>
      </c>
      <c r="C35" s="1">
        <v>0</v>
      </c>
      <c r="D35" s="1">
        <v>0</v>
      </c>
      <c r="E35" t="s">
        <v>171</v>
      </c>
      <c r="F35" t="s">
        <v>174</v>
      </c>
    </row>
    <row r="36" spans="1:6" ht="12.75">
      <c r="A36" s="91" t="s">
        <v>129</v>
      </c>
      <c r="B36" s="35" t="s">
        <v>56</v>
      </c>
      <c r="C36" s="1">
        <v>0</v>
      </c>
      <c r="D36" s="1">
        <v>0</v>
      </c>
      <c r="E36" t="s">
        <v>171</v>
      </c>
      <c r="F36" t="s">
        <v>174</v>
      </c>
    </row>
    <row r="37" spans="1:6" ht="12.75">
      <c r="A37" s="91" t="s">
        <v>130</v>
      </c>
      <c r="B37" s="35" t="s">
        <v>57</v>
      </c>
      <c r="C37" s="1">
        <v>0</v>
      </c>
      <c r="D37" s="1">
        <v>0</v>
      </c>
      <c r="E37" t="s">
        <v>171</v>
      </c>
      <c r="F37" t="s">
        <v>174</v>
      </c>
    </row>
    <row r="38" spans="1:6" ht="12.75">
      <c r="A38" s="91" t="s">
        <v>131</v>
      </c>
      <c r="B38" s="35" t="s">
        <v>58</v>
      </c>
      <c r="C38" s="1">
        <v>0</v>
      </c>
      <c r="D38" s="1">
        <v>0</v>
      </c>
      <c r="E38" t="s">
        <v>171</v>
      </c>
      <c r="F38" t="s">
        <v>174</v>
      </c>
    </row>
    <row r="39" spans="1:6" ht="12.75">
      <c r="A39" s="91" t="s">
        <v>132</v>
      </c>
      <c r="B39" s="35" t="s">
        <v>59</v>
      </c>
      <c r="C39" s="1">
        <v>0</v>
      </c>
      <c r="D39" s="1">
        <v>0</v>
      </c>
      <c r="E39" t="s">
        <v>171</v>
      </c>
      <c r="F39" t="s">
        <v>174</v>
      </c>
    </row>
    <row r="40" spans="1:6" ht="12.75">
      <c r="A40" s="91" t="s">
        <v>133</v>
      </c>
      <c r="B40" s="35" t="s">
        <v>60</v>
      </c>
      <c r="C40" s="1">
        <v>0</v>
      </c>
      <c r="D40" s="1">
        <v>0</v>
      </c>
      <c r="E40" t="s">
        <v>171</v>
      </c>
      <c r="F40" t="s">
        <v>174</v>
      </c>
    </row>
    <row r="41" spans="1:6" ht="12.75">
      <c r="A41" s="91" t="s">
        <v>134</v>
      </c>
      <c r="B41" s="35" t="s">
        <v>61</v>
      </c>
      <c r="C41" s="1">
        <v>0</v>
      </c>
      <c r="D41" s="1">
        <v>0</v>
      </c>
      <c r="E41" t="s">
        <v>171</v>
      </c>
      <c r="F41" t="s">
        <v>174</v>
      </c>
    </row>
    <row r="42" spans="1:6" ht="12.75">
      <c r="A42" s="91" t="s">
        <v>135</v>
      </c>
      <c r="B42" s="35" t="s">
        <v>175</v>
      </c>
      <c r="C42" s="1">
        <v>0</v>
      </c>
      <c r="D42" s="1">
        <v>0</v>
      </c>
      <c r="E42" t="s">
        <v>171</v>
      </c>
      <c r="F42" t="s">
        <v>174</v>
      </c>
    </row>
    <row r="43" spans="1:6" ht="12.75">
      <c r="A43" s="91" t="s">
        <v>136</v>
      </c>
      <c r="B43" s="35" t="s">
        <v>176</v>
      </c>
      <c r="C43" s="1">
        <v>0</v>
      </c>
      <c r="D43" s="1">
        <v>0</v>
      </c>
      <c r="E43" t="s">
        <v>171</v>
      </c>
      <c r="F43" t="s">
        <v>174</v>
      </c>
    </row>
    <row r="44" spans="1:6" ht="12.75">
      <c r="A44" s="91" t="s">
        <v>137</v>
      </c>
      <c r="B44" s="35" t="s">
        <v>177</v>
      </c>
      <c r="C44" s="1">
        <v>0</v>
      </c>
      <c r="D44" s="1">
        <v>0</v>
      </c>
      <c r="E44" t="s">
        <v>171</v>
      </c>
      <c r="F44" t="s">
        <v>174</v>
      </c>
    </row>
    <row r="45" spans="1:6" ht="12.75">
      <c r="A45" s="91" t="s">
        <v>138</v>
      </c>
      <c r="B45" s="35" t="s">
        <v>62</v>
      </c>
      <c r="C45" s="1">
        <v>0</v>
      </c>
      <c r="D45" s="1">
        <v>0</v>
      </c>
      <c r="E45" t="s">
        <v>171</v>
      </c>
      <c r="F45" t="s">
        <v>174</v>
      </c>
    </row>
    <row r="46" spans="1:6" ht="12.75">
      <c r="A46" s="91" t="s">
        <v>139</v>
      </c>
      <c r="B46" s="35" t="s">
        <v>63</v>
      </c>
      <c r="C46" s="1">
        <v>0</v>
      </c>
      <c r="D46" s="1">
        <v>0</v>
      </c>
      <c r="E46" t="s">
        <v>171</v>
      </c>
      <c r="F46" t="s">
        <v>174</v>
      </c>
    </row>
    <row r="47" spans="1:6" ht="12.75">
      <c r="A47" s="91" t="s">
        <v>140</v>
      </c>
      <c r="B47" s="35" t="s">
        <v>64</v>
      </c>
      <c r="C47" s="1">
        <v>0</v>
      </c>
      <c r="D47" s="1">
        <v>0</v>
      </c>
      <c r="E47" t="s">
        <v>171</v>
      </c>
      <c r="F47" t="s">
        <v>174</v>
      </c>
    </row>
    <row r="48" spans="1:6" ht="12.75">
      <c r="A48" s="91" t="s">
        <v>141</v>
      </c>
      <c r="B48" s="35" t="s">
        <v>65</v>
      </c>
      <c r="C48" s="1">
        <v>0</v>
      </c>
      <c r="D48" s="1">
        <v>0</v>
      </c>
      <c r="E48" t="s">
        <v>171</v>
      </c>
      <c r="F48" t="s">
        <v>174</v>
      </c>
    </row>
    <row r="49" spans="1:6" ht="12.75">
      <c r="A49" s="91" t="s">
        <v>142</v>
      </c>
      <c r="B49" s="35" t="s">
        <v>66</v>
      </c>
      <c r="C49" s="1">
        <v>0</v>
      </c>
      <c r="D49" s="1">
        <v>0</v>
      </c>
      <c r="E49" t="s">
        <v>171</v>
      </c>
      <c r="F49" t="s">
        <v>174</v>
      </c>
    </row>
    <row r="50" spans="1:6" ht="12.75">
      <c r="A50" s="91" t="s">
        <v>143</v>
      </c>
      <c r="B50" s="35" t="s">
        <v>67</v>
      </c>
      <c r="C50" s="1">
        <v>0</v>
      </c>
      <c r="D50" s="1">
        <v>0</v>
      </c>
      <c r="E50" t="s">
        <v>171</v>
      </c>
      <c r="F50" t="s">
        <v>174</v>
      </c>
    </row>
    <row r="51" spans="1:6" ht="12.75">
      <c r="A51" s="91" t="s">
        <v>144</v>
      </c>
      <c r="B51" s="35" t="s">
        <v>54</v>
      </c>
      <c r="C51" s="1">
        <v>0</v>
      </c>
      <c r="D51" s="1">
        <v>0</v>
      </c>
      <c r="E51" t="s">
        <v>171</v>
      </c>
      <c r="F51" t="s">
        <v>174</v>
      </c>
    </row>
    <row r="52" spans="1:6" ht="12.75">
      <c r="A52" s="91" t="s">
        <v>145</v>
      </c>
      <c r="B52" s="35" t="s">
        <v>68</v>
      </c>
      <c r="C52" s="1">
        <v>0</v>
      </c>
      <c r="D52" s="1">
        <v>0</v>
      </c>
      <c r="E52" t="s">
        <v>171</v>
      </c>
      <c r="F52" t="s">
        <v>174</v>
      </c>
    </row>
    <row r="53" spans="1:6" ht="12.75">
      <c r="A53" s="91" t="s">
        <v>146</v>
      </c>
      <c r="B53" s="35" t="s">
        <v>69</v>
      </c>
      <c r="C53" s="1">
        <v>0</v>
      </c>
      <c r="D53" s="1">
        <v>0</v>
      </c>
      <c r="E53" t="s">
        <v>171</v>
      </c>
      <c r="F53" t="s">
        <v>174</v>
      </c>
    </row>
    <row r="54" spans="1:6" ht="12.75">
      <c r="A54" s="91" t="s">
        <v>147</v>
      </c>
      <c r="B54" s="35" t="s">
        <v>70</v>
      </c>
      <c r="C54" s="1">
        <v>0</v>
      </c>
      <c r="D54" s="1">
        <v>0</v>
      </c>
      <c r="E54" t="s">
        <v>171</v>
      </c>
      <c r="F54" t="s">
        <v>174</v>
      </c>
    </row>
    <row r="55" spans="1:6" ht="12.75">
      <c r="A55" s="91" t="s">
        <v>148</v>
      </c>
      <c r="B55" s="35" t="s">
        <v>71</v>
      </c>
      <c r="C55" s="1">
        <v>0</v>
      </c>
      <c r="D55" s="1">
        <v>0</v>
      </c>
      <c r="E55" t="s">
        <v>171</v>
      </c>
      <c r="F55" t="s">
        <v>174</v>
      </c>
    </row>
    <row r="56" spans="1:6" ht="12.75">
      <c r="A56" s="91" t="s">
        <v>149</v>
      </c>
      <c r="B56" s="35" t="s">
        <v>72</v>
      </c>
      <c r="C56" s="1">
        <v>0</v>
      </c>
      <c r="D56" s="1">
        <v>0</v>
      </c>
      <c r="E56" t="s">
        <v>171</v>
      </c>
      <c r="F56" t="s">
        <v>174</v>
      </c>
    </row>
    <row r="57" spans="1:6" ht="12.75">
      <c r="A57" s="91" t="s">
        <v>150</v>
      </c>
      <c r="B57" s="35" t="s">
        <v>73</v>
      </c>
      <c r="C57" s="1">
        <v>0</v>
      </c>
      <c r="D57" s="1">
        <v>0</v>
      </c>
      <c r="E57" t="s">
        <v>171</v>
      </c>
      <c r="F57" t="s">
        <v>174</v>
      </c>
    </row>
    <row r="58" spans="1:6" ht="12.75">
      <c r="A58" s="91" t="s">
        <v>151</v>
      </c>
      <c r="B58" s="35" t="s">
        <v>74</v>
      </c>
      <c r="C58" s="1">
        <v>0</v>
      </c>
      <c r="D58" s="1">
        <v>0</v>
      </c>
      <c r="E58" t="s">
        <v>171</v>
      </c>
      <c r="F58" t="s">
        <v>174</v>
      </c>
    </row>
    <row r="59" spans="1:6" ht="12.75">
      <c r="A59" s="91" t="s">
        <v>152</v>
      </c>
      <c r="B59" s="35" t="s">
        <v>75</v>
      </c>
      <c r="C59" s="1">
        <v>0</v>
      </c>
      <c r="D59" s="1">
        <v>0</v>
      </c>
      <c r="E59" t="s">
        <v>171</v>
      </c>
      <c r="F59" t="s">
        <v>174</v>
      </c>
    </row>
    <row r="60" spans="1:6" ht="12.75">
      <c r="A60" s="91" t="s">
        <v>153</v>
      </c>
      <c r="B60" s="35" t="s">
        <v>76</v>
      </c>
      <c r="C60" s="1">
        <v>0</v>
      </c>
      <c r="D60" s="1">
        <v>0</v>
      </c>
      <c r="E60" t="s">
        <v>171</v>
      </c>
      <c r="F60" t="s">
        <v>174</v>
      </c>
    </row>
    <row r="61" spans="1:6" ht="12.75">
      <c r="A61" s="91" t="s">
        <v>154</v>
      </c>
      <c r="B61" s="35" t="s">
        <v>65</v>
      </c>
      <c r="C61" s="1">
        <v>0</v>
      </c>
      <c r="D61" s="1">
        <v>0</v>
      </c>
      <c r="E61" t="s">
        <v>171</v>
      </c>
      <c r="F61" t="s">
        <v>174</v>
      </c>
    </row>
    <row r="62" spans="1:6" ht="12.75">
      <c r="A62" s="91" t="s">
        <v>155</v>
      </c>
      <c r="B62" s="35" t="s">
        <v>66</v>
      </c>
      <c r="C62" s="1">
        <v>0</v>
      </c>
      <c r="D62" s="1">
        <v>0</v>
      </c>
      <c r="E62" t="s">
        <v>171</v>
      </c>
      <c r="F62" t="s">
        <v>174</v>
      </c>
    </row>
    <row r="63" spans="1:6" ht="12.75">
      <c r="A63" s="91" t="s">
        <v>156</v>
      </c>
      <c r="B63" s="35" t="s">
        <v>54</v>
      </c>
      <c r="C63" s="1">
        <v>0</v>
      </c>
      <c r="D63" s="1">
        <v>0</v>
      </c>
      <c r="E63" t="s">
        <v>171</v>
      </c>
      <c r="F63" t="s">
        <v>174</v>
      </c>
    </row>
    <row r="64" spans="1:6" ht="12.75">
      <c r="A64" s="91" t="s">
        <v>157</v>
      </c>
      <c r="B64" s="35" t="s">
        <v>77</v>
      </c>
      <c r="C64" s="1">
        <v>0</v>
      </c>
      <c r="D64" s="1">
        <v>0</v>
      </c>
      <c r="E64" t="s">
        <v>171</v>
      </c>
      <c r="F64" t="s">
        <v>174</v>
      </c>
    </row>
    <row r="65" spans="1:6" ht="12.75">
      <c r="A65" s="91" t="s">
        <v>158</v>
      </c>
      <c r="B65" s="35" t="s">
        <v>78</v>
      </c>
      <c r="C65" s="1">
        <v>0</v>
      </c>
      <c r="D65" s="1">
        <v>0</v>
      </c>
      <c r="E65" t="s">
        <v>171</v>
      </c>
      <c r="F65" t="s">
        <v>174</v>
      </c>
    </row>
    <row r="66" spans="1:6" ht="12.75">
      <c r="A66" s="91" t="s">
        <v>159</v>
      </c>
      <c r="B66" s="35" t="s">
        <v>79</v>
      </c>
      <c r="C66" s="1">
        <v>0</v>
      </c>
      <c r="D66" s="1">
        <v>0</v>
      </c>
      <c r="E66" t="s">
        <v>171</v>
      </c>
      <c r="F66" t="s">
        <v>174</v>
      </c>
    </row>
    <row r="67" spans="1:6" ht="12.75">
      <c r="A67" s="91" t="s">
        <v>160</v>
      </c>
      <c r="B67" s="35" t="s">
        <v>80</v>
      </c>
      <c r="C67" s="1">
        <v>0</v>
      </c>
      <c r="D67" s="1">
        <v>0</v>
      </c>
      <c r="E67" t="s">
        <v>171</v>
      </c>
      <c r="F67" t="s">
        <v>174</v>
      </c>
    </row>
    <row r="68" spans="1:6" ht="12.75">
      <c r="A68" s="91" t="s">
        <v>161</v>
      </c>
      <c r="B68" s="35" t="s">
        <v>81</v>
      </c>
      <c r="C68" s="1">
        <v>0</v>
      </c>
      <c r="D68" s="1">
        <v>0</v>
      </c>
      <c r="E68" t="s">
        <v>171</v>
      </c>
      <c r="F68" t="s">
        <v>174</v>
      </c>
    </row>
    <row r="69" spans="1:6" ht="12.75">
      <c r="A69" s="91" t="s">
        <v>162</v>
      </c>
      <c r="B69" s="35" t="s">
        <v>82</v>
      </c>
      <c r="C69" s="1">
        <v>0</v>
      </c>
      <c r="D69" s="1">
        <v>0</v>
      </c>
      <c r="E69" t="s">
        <v>171</v>
      </c>
      <c r="F69" t="s">
        <v>174</v>
      </c>
    </row>
    <row r="70" spans="1:6" ht="12.75">
      <c r="A70" s="91" t="s">
        <v>163</v>
      </c>
      <c r="B70" s="35" t="s">
        <v>83</v>
      </c>
      <c r="C70" s="1">
        <v>0</v>
      </c>
      <c r="D70" s="1">
        <v>0</v>
      </c>
      <c r="E70" t="s">
        <v>171</v>
      </c>
      <c r="F70" t="s">
        <v>174</v>
      </c>
    </row>
    <row r="71" spans="1:6" ht="12.75">
      <c r="A71" s="91" t="s">
        <v>164</v>
      </c>
      <c r="B71" s="35" t="s">
        <v>84</v>
      </c>
      <c r="C71" s="1">
        <v>0</v>
      </c>
      <c r="D71" s="1">
        <v>0</v>
      </c>
      <c r="E71" t="s">
        <v>171</v>
      </c>
      <c r="F71" t="s">
        <v>174</v>
      </c>
    </row>
    <row r="72" spans="1:6" ht="12.75">
      <c r="A72" s="91" t="s">
        <v>165</v>
      </c>
      <c r="B72" s="35" t="s">
        <v>85</v>
      </c>
      <c r="C72" s="1">
        <v>0</v>
      </c>
      <c r="D72" s="1">
        <v>0</v>
      </c>
      <c r="E72" t="s">
        <v>171</v>
      </c>
      <c r="F72" t="s">
        <v>174</v>
      </c>
    </row>
    <row r="73" spans="1:6" ht="12.75">
      <c r="A73" s="91" t="s">
        <v>166</v>
      </c>
      <c r="B73" s="35" t="s">
        <v>86</v>
      </c>
      <c r="C73" s="1">
        <v>0</v>
      </c>
      <c r="D73" s="1">
        <v>0</v>
      </c>
      <c r="E73" t="s">
        <v>171</v>
      </c>
      <c r="F73" t="s">
        <v>174</v>
      </c>
    </row>
    <row r="74" spans="1:6" ht="12.75">
      <c r="A74" s="91" t="s">
        <v>167</v>
      </c>
      <c r="B74" s="35" t="s">
        <v>188</v>
      </c>
      <c r="C74" s="1">
        <v>0</v>
      </c>
      <c r="D74" s="1">
        <v>0</v>
      </c>
      <c r="E74" t="s">
        <v>171</v>
      </c>
      <c r="F74" t="s">
        <v>174</v>
      </c>
    </row>
    <row r="75" spans="1:6" ht="12.75">
      <c r="A75" s="91" t="s">
        <v>168</v>
      </c>
      <c r="B75" s="35" t="s">
        <v>189</v>
      </c>
      <c r="C75" s="1">
        <v>0</v>
      </c>
      <c r="D75" s="1">
        <v>0</v>
      </c>
      <c r="E75" t="s">
        <v>171</v>
      </c>
      <c r="F75" t="s">
        <v>174</v>
      </c>
    </row>
    <row r="76" spans="1:6" ht="12.75">
      <c r="A76" s="91" t="s">
        <v>169</v>
      </c>
      <c r="B76" s="35" t="s">
        <v>190</v>
      </c>
      <c r="C76" s="1">
        <v>0</v>
      </c>
      <c r="D76" s="1">
        <v>0</v>
      </c>
      <c r="E76" t="s">
        <v>171</v>
      </c>
      <c r="F76" t="s">
        <v>174</v>
      </c>
    </row>
    <row r="79" spans="1:4" ht="12.75">
      <c r="A79" s="92"/>
      <c r="B79" s="36"/>
      <c r="C79" s="41"/>
      <c r="D79" s="41"/>
    </row>
  </sheetData>
  <printOptions/>
  <pageMargins left="0.75" right="0.75" top="1" bottom="1" header="0.5" footer="0.5"/>
  <pageSetup fitToHeight="10" fitToWidth="1" horizontalDpi="300" verticalDpi="300" orientation="landscape" paperSize="9" scale="92" r:id="rId1"/>
  <headerFooter alignWithMargins="0">
    <oddFooter>&amp;L&amp;F&amp;R&amp;D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 Distribution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Stephanie Bioux</cp:lastModifiedBy>
  <cp:lastPrinted>2000-07-17T17:17:53Z</cp:lastPrinted>
  <dcterms:created xsi:type="dcterms:W3CDTF">2000-01-06T16:34:11Z</dcterms:created>
  <dcterms:modified xsi:type="dcterms:W3CDTF">2001-03-09T12:28:30Z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